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35" windowHeight="7335" tabRatio="791" firstSheet="2" activeTab="8"/>
  </bookViews>
  <sheets>
    <sheet name="附表1-1" sheetId="4" r:id="rId1"/>
    <sheet name="附表1-2" sheetId="26" r:id="rId2"/>
    <sheet name="附表1-3" sheetId="5" r:id="rId3"/>
    <sheet name="附表1-4" sheetId="32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xlnm._FilterDatabase" localSheetId="2" hidden="1">'附表1-3'!$A$4:$D$348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'附表1-14'!$A$4:$AA$7</definedName>
    <definedName name="_xlnm._FilterDatabase" localSheetId="17" hidden="1">'附表1-18'!$A$4:$C$9</definedName>
    <definedName name="_xlnm._FilterDatabase" localSheetId="4" hidden="1">'附表1-5'!$A$4:$D$4</definedName>
    <definedName name="_xlnm._FilterDatabase" localSheetId="8" hidden="1">'附表1-9'!$A$4:$C$20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'附表1-1'!$A$1:$B$26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'附表1-6'!$A$1:$B$5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a999923423" localSheetId="3">#REF!</definedName>
    <definedName name="_a9999323" localSheetId="3">#REF!</definedName>
    <definedName name="_a999942323" localSheetId="3">#REF!</definedName>
    <definedName name="_a9999548" localSheetId="3">#REF!</definedName>
    <definedName name="_a9999555" localSheetId="3">#REF!</definedName>
    <definedName name="_a99996544" localSheetId="3">#REF!</definedName>
    <definedName name="_a99999" localSheetId="3">#REF!</definedName>
    <definedName name="_a999991" localSheetId="3">#REF!</definedName>
    <definedName name="_a999991145" localSheetId="3">#REF!</definedName>
    <definedName name="_a99999222" localSheetId="3">#REF!</definedName>
    <definedName name="_a99999234234" localSheetId="3">#REF!</definedName>
    <definedName name="_a999995" localSheetId="3">#REF!</definedName>
    <definedName name="_a999996" localSheetId="3">#REF!</definedName>
    <definedName name="_a999999999" localSheetId="3">#REF!</definedName>
    <definedName name="Database" localSheetId="3" hidden="1">#REF!</definedName>
    <definedName name="_xlnm.Print_Titles" localSheetId="3">'附表1-4'!$4:$4</definedName>
    <definedName name="地区名称" localSheetId="3">#REF!</definedName>
    <definedName name="地区名称1" localSheetId="3">#REF!</definedName>
    <definedName name="地区名称10" localSheetId="3">#REF!</definedName>
    <definedName name="地区名称2" localSheetId="3">#REF!</definedName>
    <definedName name="地区名称3" localSheetId="3">#REF!</definedName>
    <definedName name="地区名称32" localSheetId="3">#REF!</definedName>
    <definedName name="地区名称432" localSheetId="3">#REF!</definedName>
    <definedName name="地区名称444" localSheetId="3">#REF!</definedName>
    <definedName name="地区名称45234" localSheetId="3">#REF!</definedName>
    <definedName name="地区名称5" localSheetId="3">#REF!</definedName>
    <definedName name="地区名称55" localSheetId="3">#REF!</definedName>
    <definedName name="地区名称6" localSheetId="3">#REF!</definedName>
    <definedName name="地区名称7" localSheetId="3">#REF!</definedName>
    <definedName name="地区名称874" localSheetId="3">#REF!</definedName>
    <definedName name="地区名称9" localSheetId="3">#REF!</definedName>
    <definedName name="地区明确222" localSheetId="3">#REF!</definedName>
    <definedName name="_xlnm.Print_Area" localSheetId="3">'附表1-4'!$A$1:$C$23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<sst xmlns="http://schemas.openxmlformats.org/spreadsheetml/2006/main" count="761" uniqueCount="598">
  <si>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</si>
  <si>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</si>
  <si>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t>单位：万元</t>
  </si>
  <si>
    <t>科目名称</t>
  </si>
  <si>
    <t>预算数</t>
  </si>
  <si>
    <t>一、税收收入</t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</si>
  <si>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增值税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</si>
  <si>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企业所得税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</si>
  <si>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个人所得税</t>
    </r>
  </si>
  <si>
    <t xml:space="preserve">    资源税</t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</si>
  <si>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城市维护建设税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</si>
  <si>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房产税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</si>
  <si>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印花税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</si>
  <si>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城镇土地使用税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</si>
  <si>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土地增值税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</si>
  <si>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车船税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</si>
  <si>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耕地占用税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</si>
  <si>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契税</t>
    </r>
  </si>
  <si>
    <t xml:space="preserve">    环境保护税等其他税收</t>
  </si>
  <si>
    <t xml:space="preserve">    其他税收收入</t>
  </si>
  <si>
    <t>二、非税收入</t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</si>
  <si>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专项收入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</si>
  <si>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行政事业性收费收入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</si>
  <si>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罚没收入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</si>
  <si>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国有资源（资产）有偿使用收入</t>
    </r>
  </si>
  <si>
    <r>
      <rPr>
        <sz val="12"/>
        <rFont val="仿宋_GB2312"/>
        <charset val="134"/>
      </rPr>
      <t xml:space="preserve">    </t>
    </r>
    <r>
      <rPr>
        <sz val="12"/>
        <rFont val="仿宋_GB2312"/>
        <charset val="134"/>
      </rPr>
      <t>其他收入</t>
    </r>
  </si>
  <si>
    <t>合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</si>
  <si>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</si>
  <si>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</si>
  <si>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t>1.一般公共服务支出</t>
  </si>
  <si>
    <t>2.国防支出</t>
  </si>
  <si>
    <t>3.公共安全支出</t>
  </si>
  <si>
    <t>4.教育支出</t>
  </si>
  <si>
    <t>5.科学技术支出</t>
  </si>
  <si>
    <t>6.文化旅游体育与传媒支出</t>
  </si>
  <si>
    <t>7.社会保障和就业支出</t>
  </si>
  <si>
    <t>8.卫生健康支出</t>
  </si>
  <si>
    <t>9.节能环保支出</t>
  </si>
  <si>
    <t>10.城乡社区支出</t>
  </si>
  <si>
    <t>11.农林水支出</t>
  </si>
  <si>
    <t>12.交通运输支出</t>
  </si>
  <si>
    <t>13.资源勘探工业信息等支出</t>
  </si>
  <si>
    <t>14.商业服务业等支出</t>
  </si>
  <si>
    <t>15.金融支出</t>
  </si>
  <si>
    <t>16.自然资源海洋气象等支出</t>
  </si>
  <si>
    <t>17.住房保障支出</t>
  </si>
  <si>
    <t>18.粮油物资储备支出</t>
  </si>
  <si>
    <t>19.灾害防治及应急管理支出</t>
  </si>
  <si>
    <t>20.预备费</t>
  </si>
  <si>
    <t>21.其他支出</t>
  </si>
  <si>
    <t>22.债务还本支出</t>
  </si>
  <si>
    <t>23.债务付息支出</t>
  </si>
  <si>
    <t>24.债务发行费用支出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</si>
  <si>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</si>
  <si>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一般公共预算本级支出表（功能分类）</t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</si>
  <si>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</si>
  <si>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</si>
  <si>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科目名称</t>
    </r>
  </si>
  <si>
    <r>
      <rPr>
        <sz val="11"/>
        <rFont val="方正书宋_GBK"/>
        <charset val="134"/>
      </rPr>
      <t>预算数</t>
    </r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</si>
  <si>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</si>
  <si>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</si>
  <si>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</si>
  <si>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</si>
  <si>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政协事务</t>
  </si>
  <si>
    <t xml:space="preserve">    政府办公厅(室)及相关机构事务</t>
  </si>
  <si>
    <t xml:space="preserve">      机关服务</t>
  </si>
  <si>
    <t xml:space="preserve">      信访事务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</si>
  <si>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</si>
  <si>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</si>
  <si>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</si>
  <si>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</si>
  <si>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财政事务</t>
  </si>
  <si>
    <t xml:space="preserve">      其他财政事务支出</t>
  </si>
  <si>
    <t xml:space="preserve">    审计事务</t>
  </si>
  <si>
    <t xml:space="preserve">      审计业务</t>
  </si>
  <si>
    <t xml:space="preserve">    纪检监察事务</t>
  </si>
  <si>
    <t xml:space="preserve">    商贸事务</t>
  </si>
  <si>
    <t xml:space="preserve">    档案事务</t>
  </si>
  <si>
    <t xml:space="preserve">    民主党派及工商联事务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</si>
  <si>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</si>
  <si>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</si>
  <si>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</si>
  <si>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</si>
  <si>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</si>
  <si>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</si>
  <si>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</si>
  <si>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  宗教事务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</si>
  <si>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</si>
  <si>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</si>
  <si>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</si>
  <si>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</si>
  <si>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 xml:space="preserve">      其他一般公共服务支出</t>
  </si>
  <si>
    <t>公共安全支出</t>
  </si>
  <si>
    <t xml:space="preserve">    公安</t>
  </si>
  <si>
    <t xml:space="preserve">      执法办案</t>
  </si>
  <si>
    <t xml:space="preserve">    检察</t>
  </si>
  <si>
    <t xml:space="preserve">    法院</t>
  </si>
  <si>
    <t xml:space="preserve">    司法</t>
  </si>
  <si>
    <t xml:space="preserve">      基层司法业务</t>
  </si>
  <si>
    <t xml:space="preserve">      公共法律服务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</si>
  <si>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</si>
  <si>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</si>
  <si>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</si>
  <si>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</si>
  <si>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>教育支出</t>
  </si>
  <si>
    <t xml:space="preserve">    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</si>
  <si>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</si>
  <si>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</si>
  <si>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</si>
  <si>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</si>
  <si>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</si>
  <si>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</si>
  <si>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</si>
  <si>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</si>
  <si>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</si>
  <si>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高等职业教育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</si>
  <si>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</si>
  <si>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</si>
  <si>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</si>
  <si>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</si>
  <si>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</si>
  <si>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干部教育</t>
  </si>
  <si>
    <t>科学技术支出</t>
  </si>
  <si>
    <t xml:space="preserve">    科学技术管理事务</t>
  </si>
  <si>
    <t xml:space="preserve">    科技条件与服务</t>
  </si>
  <si>
    <t xml:space="preserve">      技术创新服务体系</t>
  </si>
  <si>
    <t xml:space="preserve">    科学技术普及</t>
  </si>
  <si>
    <t xml:space="preserve">      机构运行</t>
  </si>
  <si>
    <t xml:space="preserve">      科普活动</t>
  </si>
  <si>
    <t xml:space="preserve">    其他科学技术支出</t>
  </si>
  <si>
    <t xml:space="preserve">      科技奖励</t>
  </si>
  <si>
    <t xml:space="preserve">      其他科学技术支出</t>
  </si>
  <si>
    <t>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</si>
  <si>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</si>
  <si>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</si>
  <si>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</si>
  <si>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文化创作与保护</t>
  </si>
  <si>
    <t xml:space="preserve">    体育</t>
  </si>
  <si>
    <t xml:space="preserve">      体育场馆</t>
  </si>
  <si>
    <t xml:space="preserve">    广播电视</t>
  </si>
  <si>
    <t xml:space="preserve">      广播电视事务</t>
  </si>
  <si>
    <t xml:space="preserve">    其他文化旅游体育与传媒支出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</si>
  <si>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</si>
  <si>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</si>
  <si>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</si>
  <si>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</si>
  <si>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</si>
  <si>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</si>
  <si>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</si>
  <si>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</si>
  <si>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</si>
  <si>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</si>
  <si>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</si>
  <si>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对机关事业单位基本养老保险基金的补助</t>
  </si>
  <si>
    <t xml:space="preserve">      对机关事业单位职业年金的补助</t>
  </si>
  <si>
    <t xml:space="preserve">    就业补助</t>
  </si>
  <si>
    <t xml:space="preserve">      公益性岗位补贴</t>
  </si>
  <si>
    <t xml:space="preserve">      就业见习补贴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</si>
  <si>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</si>
  <si>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</si>
  <si>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</si>
  <si>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</si>
  <si>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</si>
  <si>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光荣院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</si>
  <si>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</si>
  <si>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</si>
  <si>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</si>
  <si>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</si>
  <si>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</si>
  <si>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</si>
  <si>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</si>
  <si>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</si>
  <si>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</si>
  <si>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</si>
  <si>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</si>
  <si>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</si>
  <si>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</si>
  <si>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</si>
  <si>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</si>
  <si>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</si>
  <si>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</si>
  <si>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</si>
  <si>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</si>
  <si>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</si>
  <si>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</si>
  <si>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</si>
  <si>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</si>
  <si>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</si>
  <si>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</si>
  <si>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</si>
  <si>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</si>
  <si>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</si>
  <si>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</si>
  <si>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</si>
  <si>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财政对其他社会保险基金的补助</t>
  </si>
  <si>
    <t xml:space="preserve">      财政对失业保险基金的补助</t>
  </si>
  <si>
    <t xml:space="preserve">    退役军人管理事务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</si>
  <si>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</si>
  <si>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</si>
  <si>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</si>
  <si>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</si>
  <si>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</si>
  <si>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</si>
  <si>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</si>
  <si>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</si>
  <si>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</si>
  <si>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</si>
  <si>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</si>
  <si>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</si>
  <si>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</si>
  <si>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</si>
  <si>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</si>
  <si>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</si>
  <si>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</si>
  <si>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</si>
  <si>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</si>
  <si>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</si>
  <si>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</si>
  <si>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</si>
  <si>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</si>
  <si>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</si>
  <si>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</si>
  <si>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</si>
  <si>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</si>
  <si>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</si>
  <si>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</si>
  <si>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</si>
  <si>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</si>
  <si>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</si>
  <si>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</si>
  <si>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</si>
  <si>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</si>
  <si>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>节能环保支出</t>
  </si>
  <si>
    <t xml:space="preserve">    污染防治</t>
  </si>
  <si>
    <t xml:space="preserve">      大气</t>
  </si>
  <si>
    <t xml:space="preserve">      水体</t>
  </si>
  <si>
    <t>2110307</t>
  </si>
  <si>
    <t xml:space="preserve">      土壤</t>
  </si>
  <si>
    <t xml:space="preserve">    自然生态保护</t>
  </si>
  <si>
    <t xml:space="preserve">      农村环境保护</t>
  </si>
  <si>
    <t xml:space="preserve">    能源节约利用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</si>
  <si>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</si>
  <si>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</si>
  <si>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</si>
  <si>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</si>
  <si>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</si>
  <si>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</si>
  <si>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</si>
  <si>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</si>
  <si>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</si>
  <si>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</si>
  <si>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其他城乡社区支出</t>
  </si>
  <si>
    <t xml:space="preserve">      其他城乡社区支出</t>
  </si>
  <si>
    <t>农林水支出</t>
  </si>
  <si>
    <t xml:space="preserve">    农业农村</t>
  </si>
  <si>
    <t xml:space="preserve">      事业运行</t>
  </si>
  <si>
    <t xml:space="preserve">      病虫害控制</t>
  </si>
  <si>
    <t xml:space="preserve">      农产品质量安全</t>
  </si>
  <si>
    <t xml:space="preserve">      农业结构调整补贴</t>
  </si>
  <si>
    <t xml:space="preserve">      农业生产发展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</si>
  <si>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</si>
  <si>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</si>
  <si>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</si>
  <si>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</si>
  <si>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</si>
  <si>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</si>
  <si>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</si>
  <si>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</si>
  <si>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</si>
  <si>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</si>
  <si>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林业草原防灾减灾</t>
  </si>
  <si>
    <t xml:space="preserve">    水利</t>
  </si>
  <si>
    <t xml:space="preserve">      水利工程运行与维护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</si>
  <si>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</si>
  <si>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</si>
  <si>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</si>
  <si>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</si>
  <si>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其他水利支出</t>
  </si>
  <si>
    <t xml:space="preserve">    巩固拓展脱贫攻坚成果衔接乡村振兴</t>
  </si>
  <si>
    <t xml:space="preserve">      其他巩固拓展脱贫攻坚成果衔接乡村振兴支出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</si>
  <si>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</si>
  <si>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</si>
  <si>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</si>
  <si>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</si>
  <si>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</si>
  <si>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</si>
  <si>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</si>
  <si>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</si>
  <si>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</si>
  <si>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</si>
  <si>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</si>
  <si>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</si>
  <si>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</si>
  <si>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>资源勘探工业信息等支出</t>
  </si>
  <si>
    <t xml:space="preserve">    资源勘探开发</t>
  </si>
  <si>
    <t xml:space="preserve">    制造业</t>
  </si>
  <si>
    <t xml:space="preserve">      其他制造业支出</t>
  </si>
  <si>
    <t xml:space="preserve">    工业和信息产业监管</t>
  </si>
  <si>
    <t xml:space="preserve">      产业发展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</si>
  <si>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</si>
  <si>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</si>
  <si>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</si>
  <si>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>商业服务业等支出</t>
  </si>
  <si>
    <t xml:space="preserve">    商业流通事务</t>
  </si>
  <si>
    <t xml:space="preserve">      民贸民品贷款贴息</t>
  </si>
  <si>
    <t>自然资源海洋气象等支出</t>
  </si>
  <si>
    <t xml:space="preserve">    自然资源事务</t>
  </si>
  <si>
    <t xml:space="preserve">    气象事务</t>
  </si>
  <si>
    <t xml:space="preserve">      气象服务</t>
  </si>
  <si>
    <t>住房保障支出</t>
  </si>
  <si>
    <t xml:space="preserve">    保障性安居工程支出</t>
  </si>
  <si>
    <t xml:space="preserve">      农村危房改造</t>
  </si>
  <si>
    <t xml:space="preserve">      保障性住房租金补贴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</si>
  <si>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</si>
  <si>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</si>
  <si>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</si>
  <si>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</si>
  <si>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>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</si>
  <si>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</si>
  <si>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</si>
  <si>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</si>
  <si>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</si>
  <si>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</si>
  <si>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</si>
  <si>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</si>
  <si>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自然灾害救灾及恢复重建支出</t>
  </si>
  <si>
    <t xml:space="preserve">      自然灾害救灾补助</t>
  </si>
  <si>
    <t>预备费</t>
  </si>
  <si>
    <t>其他支出</t>
  </si>
  <si>
    <t xml:space="preserve">    其他支出</t>
  </si>
  <si>
    <t>债务付息支出</t>
  </si>
  <si>
    <t xml:space="preserve">    地方政府一般债务付息支出</t>
  </si>
  <si>
    <t xml:space="preserve">      地方政府一般债券付息支出</t>
  </si>
  <si>
    <t>债务发行费用支出</t>
  </si>
  <si>
    <t xml:space="preserve">    地方政府一般债务发行费用支出</t>
  </si>
  <si>
    <t>支出合计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</si>
  <si>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</si>
  <si>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一般公共预算本级基本支出表（经济分类）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</si>
  <si>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</si>
  <si>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</si>
  <si>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b/>
        <sz val="11"/>
        <rFont val="方正书宋_GBK"/>
        <charset val="134"/>
      </rPr>
      <t>预算数</t>
    </r>
  </si>
  <si>
    <t>501</t>
  </si>
  <si>
    <t>一、机关工资福利支出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</si>
  <si>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</si>
  <si>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</si>
  <si>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</si>
  <si>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</si>
  <si>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</si>
  <si>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</si>
  <si>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502</t>
  </si>
  <si>
    <t>二、机关商品和服务支出</t>
  </si>
  <si>
    <t>50201</t>
  </si>
  <si>
    <t xml:space="preserve">    办公经费</t>
  </si>
  <si>
    <t>50202</t>
  </si>
  <si>
    <t xml:space="preserve">    会议费</t>
  </si>
  <si>
    <t xml:space="preserve">    培训费</t>
  </si>
  <si>
    <t xml:space="preserve">    公务接待费</t>
  </si>
  <si>
    <t xml:space="preserve">    公务用车运行维护费</t>
  </si>
  <si>
    <t xml:space="preserve">    维修（护）费</t>
  </si>
  <si>
    <t xml:space="preserve">    其他商品和服务支出</t>
  </si>
  <si>
    <t>三、对事业单位经常性补助</t>
  </si>
  <si>
    <t xml:space="preserve">    工资福利支出</t>
  </si>
  <si>
    <t xml:space="preserve">    商品和服务支出</t>
  </si>
  <si>
    <t>七、对个人和家庭的补助</t>
  </si>
  <si>
    <t xml:space="preserve">    社会福利和救助</t>
  </si>
  <si>
    <t xml:space="preserve">    离退休费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</si>
  <si>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</si>
  <si>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</si>
  <si>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</si>
  <si>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</si>
  <si>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</si>
  <si>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</si>
  <si>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t>专项转移支付</t>
  </si>
  <si>
    <r>
      <rPr>
        <b/>
        <sz val="11"/>
        <rFont val="Times New Roman"/>
        <charset val="134"/>
      </rPr>
      <t>合计</t>
    </r>
  </si>
  <si>
    <t>注：无一般公共预算税收返还、一般性和专项转移支付分地区安排，空表列示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</si>
  <si>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</si>
  <si>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</si>
  <si>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</si>
  <si>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t>合计</t>
  </si>
  <si>
    <t>注：无一般公共预算专项转移支付分项目安排，空表列示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</si>
  <si>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</si>
  <si>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</si>
  <si>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1.污水处理费收入</t>
  </si>
  <si>
    <t>2.国有土地使用权出让金收入</t>
  </si>
  <si>
    <t>3.国有土地收益基金收入</t>
  </si>
  <si>
    <t>4.农业土地开发资金收入</t>
  </si>
  <si>
    <t>5.福利彩票公益金收入</t>
  </si>
  <si>
    <t>6.体育彩票公益金收入</t>
  </si>
  <si>
    <t>7.城市基础设施配套费收入</t>
  </si>
  <si>
    <t>8.车辆通行费</t>
  </si>
  <si>
    <t>9.其他政府性基金收入</t>
  </si>
  <si>
    <t>10.转移性收入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</si>
  <si>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</si>
  <si>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</si>
  <si>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>一、科学技术支出</t>
  </si>
  <si>
    <t xml:space="preserve">     地方教育附加安排的支出</t>
  </si>
  <si>
    <t>二、文化体育与传媒支出</t>
  </si>
  <si>
    <t xml:space="preserve">     文化事业建设费安排的支出</t>
  </si>
  <si>
    <t xml:space="preserve">     国家电影事业发展专项资金支出</t>
  </si>
  <si>
    <t>三、社会保障和就业支出</t>
  </si>
  <si>
    <t xml:space="preserve">     大中型水库移民后期扶持基金支出</t>
  </si>
  <si>
    <r>
      <rPr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小型水库移民扶助基金支出</t>
    </r>
  </si>
  <si>
    <t>四、城乡社区支出</t>
  </si>
  <si>
    <r>
      <rPr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国有土地使用权出让收入安排的支出</t>
    </r>
  </si>
  <si>
    <r>
      <rPr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国有土地收益基金支出</t>
    </r>
  </si>
  <si>
    <r>
      <rPr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农业土地开发资金支出</t>
    </r>
  </si>
  <si>
    <t xml:space="preserve">     污水处理费支出</t>
  </si>
  <si>
    <r>
      <rPr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城市基础设施配套费安排的支出</t>
    </r>
  </si>
  <si>
    <t>五、农林水支出</t>
  </si>
  <si>
    <r>
      <rPr>
        <sz val="12"/>
        <rFont val="仿宋_GB2312"/>
        <charset val="134"/>
      </rPr>
      <t xml:space="preserve">     </t>
    </r>
    <r>
      <rPr>
        <sz val="12"/>
        <rFont val="仿宋_GB2312"/>
        <charset val="134"/>
      </rPr>
      <t>新菜地开发建设基金支出</t>
    </r>
  </si>
  <si>
    <t xml:space="preserve">     大中型水库库区基金支出</t>
  </si>
  <si>
    <t xml:space="preserve">     南水北调工程基金支出</t>
  </si>
  <si>
    <t xml:space="preserve">     国家重大水利工程建设基金支出</t>
  </si>
  <si>
    <t>六、交通运输支出</t>
  </si>
  <si>
    <t xml:space="preserve">     公路水路运输</t>
  </si>
  <si>
    <t xml:space="preserve">     车辆通行费安排的支出</t>
  </si>
  <si>
    <t xml:space="preserve">     港口建设费安排的支出</t>
  </si>
  <si>
    <t xml:space="preserve">     民航发展基金支出 </t>
  </si>
  <si>
    <t>七、资源勘探工业信息等支出</t>
  </si>
  <si>
    <t xml:space="preserve">     农网还贷资金支出 </t>
  </si>
  <si>
    <t>八、金融支出</t>
  </si>
  <si>
    <t xml:space="preserve">    金融调控支出</t>
  </si>
  <si>
    <t>九、债务还本支出</t>
  </si>
  <si>
    <t xml:space="preserve">     专项债务还本支出</t>
  </si>
  <si>
    <t>十、债务付息支出</t>
  </si>
  <si>
    <t xml:space="preserve">     专项债务付息支出</t>
  </si>
  <si>
    <t>十一、债务发行费用支出</t>
  </si>
  <si>
    <t xml:space="preserve">     专项债务发行费用支出</t>
  </si>
  <si>
    <t>十二、其他支出</t>
  </si>
  <si>
    <t xml:space="preserve">     其他政府性基金支出</t>
  </si>
  <si>
    <t xml:space="preserve">     彩票公益金安排的支出</t>
  </si>
  <si>
    <t>十三、调出资金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</si>
  <si>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</si>
  <si>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</si>
  <si>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科目编码</t>
  </si>
  <si>
    <t>一、文化旅游体育与传媒支出</t>
  </si>
  <si>
    <t xml:space="preserve">   国家电影事业发展专项资金对应专项债务收入安排的支出</t>
  </si>
  <si>
    <t xml:space="preserve">     其他国家电影事业发展专项资金对应专项债务收入安排的支出</t>
  </si>
  <si>
    <t>二、社会保障和就业支出</t>
  </si>
  <si>
    <t xml:space="preserve">   大中型水库移民后期扶持基金支出</t>
  </si>
  <si>
    <t xml:space="preserve">     移民补助</t>
  </si>
  <si>
    <t>三、城乡社区支出</t>
  </si>
  <si>
    <t xml:space="preserve">    国有土地使用权出让收入安排的支出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</si>
  <si>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</si>
  <si>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</si>
  <si>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</si>
  <si>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</si>
  <si>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</si>
  <si>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</si>
  <si>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</si>
  <si>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农业土地开发资金安排的支出</t>
  </si>
  <si>
    <t>四、其他支出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</si>
  <si>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</si>
  <si>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</si>
  <si>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</si>
  <si>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</si>
  <si>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</si>
  <si>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用于残疾人事业的彩票公益金支出</t>
  </si>
  <si>
    <t xml:space="preserve">      用于城乡医疗救助的彩票公益金支出</t>
  </si>
  <si>
    <t>六、债务付息支出</t>
  </si>
  <si>
    <t xml:space="preserve">    地方政府专项债务付息支出</t>
  </si>
  <si>
    <t xml:space="preserve">      国有土地使用权出让金债务付息支出</t>
  </si>
  <si>
    <t>七、债务发行费用支出</t>
  </si>
  <si>
    <t xml:space="preserve">    地方政府专项债务发行费用支出</t>
  </si>
  <si>
    <t xml:space="preserve">      国有土地使用权出让金债务发行费用支出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</si>
  <si>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</si>
  <si>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</si>
  <si>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</si>
  <si>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</si>
  <si>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</si>
  <si>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r>
      <rPr>
        <b/>
        <sz val="11"/>
        <rFont val="方正仿宋_GBK"/>
        <charset val="134"/>
      </rPr>
      <t>合计</t>
    </r>
  </si>
  <si>
    <t>注：无政府性基金预算专项转移支付分地区安排，空表列示</t>
  </si>
  <si>
    <t>232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</si>
  <si>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</si>
  <si>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</si>
  <si>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</si>
  <si>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</si>
  <si>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</si>
  <si>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</si>
  <si>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</si>
  <si>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</si>
  <si>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</si>
  <si>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</si>
  <si>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 xml:space="preserve">    其中：宁晋县冀云融媒体有限公司</t>
  </si>
  <si>
    <t xml:space="preserve">    宁晋县惠民供水有限公司</t>
  </si>
  <si>
    <t xml:space="preserve">    宁晋县城市建设投资开发有限公司</t>
  </si>
  <si>
    <t xml:space="preserve">    宁晋县世政工程建设有限公司</t>
  </si>
  <si>
    <t xml:space="preserve">    宁晋县富宁资产经营有限责任公司</t>
  </si>
  <si>
    <t xml:space="preserve">    河北卓纳实业有限公司</t>
  </si>
  <si>
    <t xml:space="preserve">    宁晋县进隆粮食器械有限公司</t>
  </si>
  <si>
    <t>二、股利、股息收入</t>
  </si>
  <si>
    <t xml:space="preserve">    其中：国有参股公司股利、股息收入</t>
  </si>
  <si>
    <t>三、产权转让收入</t>
  </si>
  <si>
    <t>四、清算收入</t>
  </si>
  <si>
    <t>五、其他国有资本收入</t>
  </si>
  <si>
    <t>六、转移支付收入</t>
  </si>
  <si>
    <t>本年收入合计</t>
  </si>
  <si>
    <t>上年结转收入</t>
  </si>
  <si>
    <t>总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</si>
  <si>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</si>
  <si>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</si>
  <si>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</si>
  <si>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</si>
  <si>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调出资金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</si>
  <si>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</si>
  <si>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</si>
  <si>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</si>
  <si>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</si>
  <si>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</si>
  <si>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230</t>
  </si>
  <si>
    <t>转移性支出</t>
  </si>
  <si>
    <t>201</t>
  </si>
  <si>
    <r>
      <rPr>
        <sz val="9"/>
        <rFont val="方正仿宋_GBK"/>
        <charset val="134"/>
      </rPr>
      <t>一般公共服务支出类合计</t>
    </r>
  </si>
  <si>
    <t>23008</t>
  </si>
  <si>
    <t xml:space="preserve">  调出资金</t>
  </si>
  <si>
    <t>20101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</si>
  <si>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</si>
  <si>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2300803</t>
  </si>
  <si>
    <t xml:space="preserve">    国有资本经营预算调出资金</t>
  </si>
  <si>
    <t>2010101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</si>
  <si>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</si>
  <si>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</si>
  <si>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</si>
  <si>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t>注：无国有资本经营预算专项转移支付分地区安排，空表列示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</si>
  <si>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</si>
  <si>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</si>
  <si>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t>注：无国有资本经营预算专项转移支付分项目安排，空表列示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</si>
  <si>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</si>
  <si>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</si>
  <si>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t>社会保险基金收入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</si>
  <si>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企业职工</t>
    </r>
    <r>
      <rPr>
        <sz val="11"/>
        <rFont val="方正仿宋_GBK"/>
        <charset val="134"/>
      </rPr>
      <t>基本养老保险基金收入</t>
    </r>
  </si>
  <si>
    <r>
      <rPr>
        <sz val="11"/>
        <rFont val="宋体"/>
        <charset val="134"/>
      </rPr>
      <t>企业职工</t>
    </r>
    <r>
      <rPr>
        <sz val="11"/>
        <rFont val="方正仿宋_GBK"/>
        <charset val="134"/>
      </rPr>
      <t>基本养老保险费收入</t>
    </r>
  </si>
  <si>
    <t>企业职工基本养老保险基金财政补贴收入</t>
  </si>
  <si>
    <t>企业职工基本养老保险基金利息收入</t>
  </si>
  <si>
    <t>其他企业职工基本养老保险基金收入</t>
  </si>
  <si>
    <r>
      <rPr>
        <sz val="11"/>
        <rFont val="方正仿宋_GBK"/>
        <charset val="134"/>
      </rPr>
      <t>失业保险基金收入</t>
    </r>
  </si>
  <si>
    <r>
      <rPr>
        <sz val="11"/>
        <rFont val="方正仿宋_GBK"/>
        <charset val="134"/>
      </rPr>
      <t>失业保险费收入</t>
    </r>
  </si>
  <si>
    <t>10203</t>
  </si>
  <si>
    <t>职工基本医疗保险基金收入</t>
  </si>
  <si>
    <t>职工基本医疗保险费收入</t>
  </si>
  <si>
    <t>职工基本医疗保险基金利息收入</t>
  </si>
  <si>
    <t>其他职工基本医疗保险基金收入</t>
  </si>
  <si>
    <t>10204</t>
  </si>
  <si>
    <t>工伤保险基金收入</t>
  </si>
  <si>
    <t>工伤保险费收入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</si>
  <si>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</si>
  <si>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</si>
  <si>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</si>
  <si>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</si>
  <si>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城乡居民基本养老保险基金委托投资收益</t>
  </si>
  <si>
    <t>其他城乡居民基本养老保险基金收入</t>
  </si>
  <si>
    <t>机关事业单位基本养老保险基金收入</t>
  </si>
  <si>
    <t>1021101</t>
  </si>
  <si>
    <t>机关事业单位基本养老保险费收入</t>
  </si>
  <si>
    <t>机关事业单位基本养老保险基金财政补助收入</t>
  </si>
  <si>
    <t>1021103</t>
  </si>
  <si>
    <t>机关事业单位基本养老保险基金利息收入</t>
  </si>
  <si>
    <t>其他机关事业单位基本养老保险收入</t>
  </si>
  <si>
    <t>城乡居民基本医疗保险基金收入</t>
  </si>
  <si>
    <t>城乡居民基本医疗保险基金缴费收入</t>
  </si>
  <si>
    <t>城乡居民基本医疗保险基金财政补贴收入</t>
  </si>
  <si>
    <t>1021203</t>
  </si>
  <si>
    <t>城乡居民基本医疗保险基金利息收入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</si>
  <si>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</si>
  <si>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</si>
  <si>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</si>
  <si>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t>社会保险基金支出</t>
  </si>
  <si>
    <t>企业职工基本养老保险基金支出</t>
  </si>
  <si>
    <t>2090101</t>
  </si>
  <si>
    <t>基本养老金</t>
  </si>
  <si>
    <t>2090103</t>
  </si>
  <si>
    <t>丧葬抚恤补助</t>
  </si>
  <si>
    <t>2090199</t>
  </si>
  <si>
    <t>其他企业职工基本养老保险基金支出</t>
  </si>
  <si>
    <t>20903</t>
  </si>
  <si>
    <t>职工基本医疗保险基金支出</t>
  </si>
  <si>
    <t>2090301</t>
  </si>
  <si>
    <t>职工基本医疗保险统筹基金</t>
  </si>
  <si>
    <t>2090302</t>
  </si>
  <si>
    <t>职工基本医疗保险个人账户基金</t>
  </si>
  <si>
    <t>2090399</t>
  </si>
  <si>
    <t>其他职工基本医疗保险基金支出</t>
  </si>
  <si>
    <t>20910</t>
  </si>
  <si>
    <t>城乡居民基本养老保险基金支出</t>
  </si>
  <si>
    <t>2091001</t>
  </si>
  <si>
    <t>基础养老金支出</t>
  </si>
  <si>
    <t>2091002</t>
  </si>
  <si>
    <t>个人账户养老金支出</t>
  </si>
  <si>
    <t>2091099</t>
  </si>
  <si>
    <t>其他城乡居民基本养老保险基金支出</t>
  </si>
  <si>
    <t>20911</t>
  </si>
  <si>
    <t>机关事业单位基本养老保险基金支出</t>
  </si>
  <si>
    <t>2091101</t>
  </si>
  <si>
    <t>基本养老金支出</t>
  </si>
  <si>
    <t>城乡居民基本医疗保险基金支出</t>
  </si>
  <si>
    <t>城乡居民基本医疗保险基金医疗待遇支出</t>
  </si>
  <si>
    <t>城乡居民大病保险支出</t>
  </si>
  <si>
    <t>其他城乡居民基本医疗保险基金支出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</si>
</sst>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);[Red]\(0\)"/>
    <numFmt numFmtId="178" formatCode="0_ "/>
    <numFmt numFmtId="179" formatCode="0.00_ "/>
    <numFmt numFmtId="180" formatCode="0.0_ "/>
  </numFmts>
  <fonts count="6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  <font>
      <sz val="11"/>
      <name val="方正仿宋_GBK"/>
      <charset val="134"/>
    </font>
    <font>
      <b/>
      <sz val="11"/>
      <name val="方正书宋_GBK"/>
      <charset val="134"/>
    </font>
    <font>
      <sz val="14"/>
      <name val="Times New Roman"/>
      <charset val="134"/>
    </font>
    <font>
      <sz val="18"/>
      <name val="Times New Roman"/>
      <charset val="134"/>
    </font>
    <font>
      <sz val="10.5"/>
      <name val="Times New Roman"/>
      <charset val="134"/>
    </font>
    <font>
      <sz val="12"/>
      <name val="宋体"/>
      <charset val="134"/>
    </font>
    <font>
      <b/>
      <sz val="9"/>
      <name val="Times New Roman"/>
      <charset val="134"/>
    </font>
    <font>
      <b/>
      <sz val="11"/>
      <name val="方正仿宋_GBK"/>
      <charset val="134"/>
    </font>
    <font>
      <sz val="22"/>
      <name val="方正小标宋简体"/>
      <charset val="134"/>
    </font>
    <font>
      <sz val="16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方正书宋_GBK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sz val="11"/>
      <name val="黑体"/>
      <charset val="134"/>
    </font>
    <font>
      <sz val="10.5"/>
      <name val="方正仿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b/>
      <sz val="9"/>
      <name val="方正书宋_GBK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7" borderId="10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protection locked="0"/>
    </xf>
    <xf numFmtId="0" fontId="46" fillId="0" borderId="0">
      <protection locked="0"/>
    </xf>
    <xf numFmtId="0" fontId="47" fillId="35" borderId="0" applyNumberFormat="0" applyBorder="0" applyAlignment="0" applyProtection="0">
      <alignment vertical="center"/>
    </xf>
    <xf numFmtId="0" fontId="46" fillId="0" borderId="0">
      <protection locked="0"/>
    </xf>
    <xf numFmtId="0" fontId="46" fillId="0" borderId="0">
      <protection locked="0"/>
    </xf>
    <xf numFmtId="0" fontId="8" fillId="36" borderId="0" applyNumberFormat="0" applyBorder="0" applyAlignment="0" applyProtection="0">
      <alignment vertical="center"/>
    </xf>
    <xf numFmtId="0" fontId="48" fillId="0" borderId="0"/>
    <xf numFmtId="0" fontId="15" fillId="0" borderId="0"/>
    <xf numFmtId="0" fontId="47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0"/>
    <xf numFmtId="0" fontId="8" fillId="39" borderId="0" applyNumberFormat="0" applyBorder="0" applyAlignment="0" applyProtection="0">
      <alignment vertical="center"/>
    </xf>
    <xf numFmtId="0" fontId="15" fillId="0" borderId="0"/>
    <xf numFmtId="0" fontId="8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8" fillId="0" borderId="0"/>
    <xf numFmtId="0" fontId="49" fillId="43" borderId="0" applyNumberFormat="0" applyBorder="0" applyAlignment="0" applyProtection="0">
      <alignment vertical="center"/>
    </xf>
    <xf numFmtId="0" fontId="48" fillId="0" borderId="0"/>
    <xf numFmtId="0" fontId="8" fillId="39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46" fillId="0" borderId="0">
      <protection locked="0"/>
    </xf>
    <xf numFmtId="0" fontId="47" fillId="48" borderId="0" applyNumberFormat="0" applyBorder="0" applyAlignment="0" applyProtection="0">
      <alignment vertical="center"/>
    </xf>
    <xf numFmtId="0" fontId="46" fillId="0" borderId="0">
      <protection locked="0"/>
    </xf>
    <xf numFmtId="0" fontId="47" fillId="36" borderId="0" applyNumberFormat="0" applyBorder="0" applyAlignment="0" applyProtection="0">
      <alignment vertical="center"/>
    </xf>
    <xf numFmtId="0" fontId="46" fillId="0" borderId="0">
      <protection locked="0"/>
    </xf>
    <xf numFmtId="0" fontId="47" fillId="49" borderId="0" applyNumberFormat="0" applyBorder="0" applyAlignment="0" applyProtection="0">
      <alignment vertical="center"/>
    </xf>
    <xf numFmtId="0" fontId="46" fillId="0" borderId="0">
      <protection locked="0"/>
    </xf>
    <xf numFmtId="0" fontId="47" fillId="41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37" fontId="50" fillId="0" borderId="0"/>
    <xf numFmtId="0" fontId="51" fillId="0" borderId="0"/>
    <xf numFmtId="9" fontId="48" fillId="0" borderId="0" applyFont="0" applyFill="0" applyBorder="0" applyAlignment="0" applyProtection="0"/>
    <xf numFmtId="0" fontId="7" fillId="0" borderId="1">
      <alignment horizontal="distributed" vertical="center" wrapText="1"/>
    </xf>
    <xf numFmtId="0" fontId="46" fillId="0" borderId="0">
      <protection locked="0"/>
    </xf>
    <xf numFmtId="0" fontId="49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6" fillId="0" borderId="0">
      <protection locked="0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6" fillId="0" borderId="0">
      <protection locked="0"/>
    </xf>
    <xf numFmtId="0" fontId="15" fillId="0" borderId="0"/>
    <xf numFmtId="0" fontId="46" fillId="0" borderId="0">
      <protection locked="0"/>
    </xf>
    <xf numFmtId="0" fontId="15" fillId="0" borderId="0"/>
    <xf numFmtId="0" fontId="15" fillId="0" borderId="0"/>
    <xf numFmtId="0" fontId="15" fillId="0" borderId="0"/>
    <xf numFmtId="0" fontId="46" fillId="0" borderId="0">
      <protection locked="0"/>
    </xf>
    <xf numFmtId="0" fontId="8" fillId="0" borderId="0"/>
    <xf numFmtId="0" fontId="46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>
      <protection locked="0"/>
    </xf>
    <xf numFmtId="0" fontId="15" fillId="0" borderId="0"/>
    <xf numFmtId="0" fontId="48" fillId="0" borderId="0"/>
    <xf numFmtId="0" fontId="15" fillId="0" borderId="0"/>
    <xf numFmtId="0" fontId="15" fillId="0" borderId="0">
      <alignment vertical="center"/>
    </xf>
    <xf numFmtId="0" fontId="46" fillId="0" borderId="0">
      <protection locked="0"/>
    </xf>
    <xf numFmtId="0" fontId="15" fillId="0" borderId="0"/>
    <xf numFmtId="0" fontId="46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176" fontId="7" fillId="0" borderId="1">
      <alignment vertical="center"/>
      <protection locked="0"/>
    </xf>
    <xf numFmtId="0" fontId="15" fillId="0" borderId="0"/>
    <xf numFmtId="0" fontId="46" fillId="0" borderId="0">
      <protection locked="0"/>
    </xf>
    <xf numFmtId="0" fontId="15" fillId="0" borderId="0"/>
    <xf numFmtId="0" fontId="46" fillId="0" borderId="0">
      <protection locked="0"/>
    </xf>
    <xf numFmtId="0" fontId="46" fillId="0" borderId="0">
      <protection locked="0"/>
    </xf>
    <xf numFmtId="0" fontId="15" fillId="0" borderId="0"/>
    <xf numFmtId="0" fontId="15" fillId="0" borderId="0"/>
    <xf numFmtId="0" fontId="46" fillId="0" borderId="0">
      <protection locked="0"/>
    </xf>
    <xf numFmtId="0" fontId="48" fillId="0" borderId="0"/>
    <xf numFmtId="0" fontId="15" fillId="0" borderId="0"/>
    <xf numFmtId="0" fontId="53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51" fillId="0" borderId="0"/>
    <xf numFmtId="0" fontId="47" fillId="49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" fontId="7" fillId="0" borderId="1">
      <alignment vertical="center"/>
      <protection locked="0"/>
    </xf>
    <xf numFmtId="0" fontId="55" fillId="0" borderId="0"/>
    <xf numFmtId="0" fontId="48" fillId="0" borderId="0"/>
    <xf numFmtId="0" fontId="47" fillId="5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</cellStyleXfs>
  <cellXfs count="195">
    <xf numFmtId="0" fontId="0" fillId="0" borderId="0" xfId="0"/>
    <xf numFmtId="0" fontId="1" fillId="0" borderId="0" xfId="52" applyFont="1" applyFill="1" applyAlignment="1">
      <alignment vertical="top"/>
      <protection locked="0"/>
    </xf>
    <xf numFmtId="0" fontId="1" fillId="0" borderId="0" xfId="52" applyFont="1" applyFill="1" applyAlignment="1">
      <alignment horizontal="left" vertical="top" indent="1"/>
      <protection locked="0"/>
    </xf>
    <xf numFmtId="0" fontId="1" fillId="0" borderId="0" xfId="52" applyFont="1" applyFill="1" applyAlignment="1">
      <alignment horizontal="left" vertical="top" indent="2"/>
      <protection locked="0"/>
    </xf>
    <xf numFmtId="49" fontId="1" fillId="0" borderId="0" xfId="52" applyNumberFormat="1" applyFont="1" applyFill="1" applyAlignment="1">
      <alignment horizontal="left" vertical="top"/>
      <protection locked="0"/>
    </xf>
    <xf numFmtId="177" fontId="1" fillId="0" borderId="0" xfId="52" applyNumberFormat="1" applyFont="1" applyFill="1" applyAlignment="1">
      <alignment vertical="top"/>
      <protection locked="0"/>
    </xf>
    <xf numFmtId="0" fontId="2" fillId="0" borderId="0" xfId="52" applyFont="1" applyFill="1" applyAlignment="1">
      <alignment vertical="top"/>
      <protection locked="0"/>
    </xf>
    <xf numFmtId="0" fontId="1" fillId="0" borderId="0" xfId="135" applyFont="1" applyBorder="1" applyAlignment="1">
      <alignment horizontal="left" vertical="center"/>
    </xf>
    <xf numFmtId="0" fontId="3" fillId="2" borderId="0" xfId="52" applyFont="1" applyFill="1" applyAlignment="1">
      <alignment horizontal="center" vertical="top"/>
      <protection locked="0"/>
    </xf>
    <xf numFmtId="177" fontId="1" fillId="0" borderId="0" xfId="52" applyNumberFormat="1" applyFont="1" applyFill="1" applyAlignment="1">
      <alignment horizontal="right" vertical="top"/>
      <protection locked="0"/>
    </xf>
    <xf numFmtId="49" fontId="4" fillId="0" borderId="1" xfId="52" applyNumberFormat="1" applyFont="1" applyFill="1" applyBorder="1" applyAlignment="1">
      <alignment horizontal="center" vertical="center"/>
      <protection locked="0"/>
    </xf>
    <xf numFmtId="0" fontId="4" fillId="0" borderId="1" xfId="52" applyFont="1" applyFill="1" applyBorder="1" applyAlignment="1">
      <alignment horizontal="center" vertical="center"/>
      <protection locked="0"/>
    </xf>
    <xf numFmtId="177" fontId="4" fillId="0" borderId="1" xfId="52" applyNumberFormat="1" applyFont="1" applyFill="1" applyBorder="1" applyAlignment="1">
      <alignment horizontal="center" vertical="center"/>
      <protection locked="0"/>
    </xf>
    <xf numFmtId="0" fontId="5" fillId="0" borderId="1" xfId="107" applyFont="1" applyFill="1" applyBorder="1" applyAlignment="1" applyProtection="1">
      <alignment horizontal="left" vertical="center"/>
    </xf>
    <xf numFmtId="177" fontId="6" fillId="0" borderId="2" xfId="107" applyNumberFormat="1" applyFont="1" applyFill="1" applyBorder="1" applyAlignment="1">
      <alignment vertical="center"/>
    </xf>
    <xf numFmtId="0" fontId="7" fillId="0" borderId="1" xfId="107" applyFont="1" applyFill="1" applyBorder="1" applyAlignment="1" applyProtection="1">
      <alignment horizontal="left" vertical="center"/>
    </xf>
    <xf numFmtId="177" fontId="8" fillId="0" borderId="2" xfId="107" applyNumberFormat="1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1" fillId="0" borderId="0" xfId="122" applyFont="1" applyFill="1" applyAlignment="1">
      <alignment vertical="center"/>
    </xf>
    <xf numFmtId="0" fontId="4" fillId="0" borderId="0" xfId="122" applyFont="1" applyFill="1" applyAlignment="1">
      <alignment vertical="center"/>
    </xf>
    <xf numFmtId="49" fontId="4" fillId="0" borderId="0" xfId="122" applyNumberFormat="1" applyFont="1" applyFill="1" applyAlignment="1">
      <alignment horizontal="left" vertical="center" indent="1"/>
    </xf>
    <xf numFmtId="0" fontId="1" fillId="0" borderId="0" xfId="122" applyFont="1" applyFill="1" applyAlignment="1">
      <alignment horizontal="left" vertical="center" indent="2"/>
    </xf>
    <xf numFmtId="0" fontId="9" fillId="0" borderId="0" xfId="122" applyFont="1" applyFill="1" applyAlignment="1">
      <alignment vertical="center"/>
    </xf>
    <xf numFmtId="177" fontId="9" fillId="0" borderId="0" xfId="122" applyNumberFormat="1" applyFont="1" applyFill="1" applyAlignment="1">
      <alignment vertical="center"/>
    </xf>
    <xf numFmtId="0" fontId="3" fillId="2" borderId="0" xfId="122" applyFont="1" applyFill="1" applyAlignment="1">
      <alignment horizontal="center" vertical="center"/>
    </xf>
    <xf numFmtId="177" fontId="1" fillId="0" borderId="0" xfId="122" applyNumberFormat="1" applyFont="1" applyFill="1" applyAlignment="1">
      <alignment horizontal="right" vertical="center"/>
    </xf>
    <xf numFmtId="0" fontId="4" fillId="0" borderId="1" xfId="122" applyFont="1" applyFill="1" applyBorder="1" applyAlignment="1">
      <alignment horizontal="center" vertical="center"/>
    </xf>
    <xf numFmtId="177" fontId="4" fillId="0" borderId="1" xfId="122" applyNumberFormat="1" applyFont="1" applyFill="1" applyBorder="1" applyAlignment="1">
      <alignment horizontal="center" vertical="center"/>
    </xf>
    <xf numFmtId="0" fontId="4" fillId="0" borderId="1" xfId="122" applyFont="1" applyFill="1" applyBorder="1" applyAlignment="1">
      <alignment horizontal="left" vertical="center"/>
    </xf>
    <xf numFmtId="177" fontId="4" fillId="0" borderId="1" xfId="122" applyNumberFormat="1" applyFont="1" applyFill="1" applyBorder="1" applyAlignment="1">
      <alignment horizontal="right" vertical="center"/>
    </xf>
    <xf numFmtId="49" fontId="1" fillId="0" borderId="1" xfId="122" applyNumberFormat="1" applyFont="1" applyFill="1" applyBorder="1" applyAlignment="1">
      <alignment horizontal="left" vertical="center"/>
    </xf>
    <xf numFmtId="177" fontId="1" fillId="0" borderId="1" xfId="122" applyNumberFormat="1" applyFont="1" applyFill="1" applyBorder="1" applyAlignment="1">
      <alignment horizontal="right" vertical="center"/>
    </xf>
    <xf numFmtId="0" fontId="1" fillId="0" borderId="1" xfId="122" applyFont="1" applyFill="1" applyBorder="1" applyAlignment="1">
      <alignment horizontal="left" vertical="center"/>
    </xf>
    <xf numFmtId="0" fontId="7" fillId="0" borderId="1" xfId="122" applyFont="1" applyFill="1" applyBorder="1" applyAlignment="1">
      <alignment horizontal="left" vertical="center"/>
    </xf>
    <xf numFmtId="49" fontId="10" fillId="0" borderId="1" xfId="122" applyNumberFormat="1" applyFont="1" applyFill="1" applyBorder="1" applyAlignment="1">
      <alignment horizontal="left" vertical="center"/>
    </xf>
    <xf numFmtId="0" fontId="10" fillId="0" borderId="1" xfId="122" applyFont="1" applyFill="1" applyBorder="1" applyAlignment="1">
      <alignment horizontal="left" vertical="center"/>
    </xf>
    <xf numFmtId="0" fontId="1" fillId="0" borderId="0" xfId="134" applyFont="1" applyAlignment="1">
      <alignment wrapText="1"/>
    </xf>
    <xf numFmtId="0" fontId="11" fillId="0" borderId="0" xfId="134" applyFont="1" applyAlignment="1">
      <alignment horizontal="center" vertical="center" wrapText="1"/>
    </xf>
    <xf numFmtId="0" fontId="4" fillId="0" borderId="0" xfId="134" applyFont="1" applyAlignment="1">
      <alignment wrapText="1"/>
    </xf>
    <xf numFmtId="0" fontId="9" fillId="0" borderId="0" xfId="134" applyFont="1" applyAlignment="1">
      <alignment wrapText="1"/>
    </xf>
    <xf numFmtId="0" fontId="1" fillId="0" borderId="0" xfId="135" applyFont="1" applyBorder="1" applyAlignment="1">
      <alignment horizontal="left" vertical="center" wrapText="1"/>
    </xf>
    <xf numFmtId="0" fontId="12" fillId="0" borderId="0" xfId="135" applyFont="1" applyBorder="1" applyAlignment="1">
      <alignment horizontal="left" vertical="center" wrapText="1"/>
    </xf>
    <xf numFmtId="49" fontId="3" fillId="2" borderId="0" xfId="134" applyNumberFormat="1" applyFont="1" applyFill="1" applyAlignment="1">
      <alignment horizontal="centerContinuous" vertical="center" wrapText="1"/>
    </xf>
    <xf numFmtId="49" fontId="13" fillId="2" borderId="0" xfId="134" applyNumberFormat="1" applyFont="1" applyFill="1" applyAlignment="1">
      <alignment horizontal="centerContinuous" vertical="center" wrapText="1"/>
    </xf>
    <xf numFmtId="0" fontId="4" fillId="0" borderId="0" xfId="134" applyFont="1" applyAlignment="1">
      <alignment horizontal="center" wrapText="1"/>
    </xf>
    <xf numFmtId="177" fontId="14" fillId="0" borderId="0" xfId="52" applyNumberFormat="1" applyFont="1" applyFill="1" applyAlignment="1">
      <alignment horizontal="right" vertical="top"/>
      <protection locked="0"/>
    </xf>
    <xf numFmtId="0" fontId="11" fillId="0" borderId="1" xfId="134" applyFont="1" applyBorder="1" applyAlignment="1">
      <alignment horizontal="center" vertical="center" wrapText="1"/>
    </xf>
    <xf numFmtId="1" fontId="11" fillId="0" borderId="1" xfId="134" applyNumberFormat="1" applyFont="1" applyBorder="1" applyAlignment="1" applyProtection="1">
      <alignment horizontal="center" vertical="center" wrapText="1"/>
      <protection locked="0"/>
    </xf>
    <xf numFmtId="0" fontId="11" fillId="0" borderId="0" xfId="134" applyFont="1" applyBorder="1" applyAlignment="1">
      <alignment horizontal="center" vertical="center" wrapText="1"/>
    </xf>
    <xf numFmtId="0" fontId="4" fillId="0" borderId="1" xfId="134" applyFont="1" applyBorder="1" applyAlignment="1">
      <alignment horizontal="center" vertical="center" wrapText="1"/>
    </xf>
    <xf numFmtId="178" fontId="1" fillId="0" borderId="1" xfId="134" applyNumberFormat="1" applyFont="1" applyBorder="1" applyAlignment="1">
      <alignment horizontal="right" vertical="center" wrapText="1"/>
    </xf>
    <xf numFmtId="0" fontId="4" fillId="0" borderId="0" xfId="134" applyFont="1" applyBorder="1" applyAlignment="1">
      <alignment wrapText="1"/>
    </xf>
    <xf numFmtId="0" fontId="15" fillId="0" borderId="3" xfId="134" applyFont="1" applyBorder="1" applyAlignment="1">
      <alignment horizontal="center" wrapText="1"/>
    </xf>
    <xf numFmtId="0" fontId="9" fillId="0" borderId="3" xfId="134" applyFont="1" applyBorder="1" applyAlignment="1">
      <alignment horizontal="center" wrapText="1"/>
    </xf>
    <xf numFmtId="0" fontId="16" fillId="0" borderId="0" xfId="52" applyFont="1" applyFill="1" applyAlignment="1">
      <alignment vertical="top"/>
      <protection locked="0"/>
    </xf>
    <xf numFmtId="49" fontId="2" fillId="0" borderId="0" xfId="122" applyNumberFormat="1" applyFont="1" applyFill="1"/>
    <xf numFmtId="2" fontId="2" fillId="0" borderId="0" xfId="122" applyNumberFormat="1" applyFont="1" applyFill="1"/>
    <xf numFmtId="177" fontId="2" fillId="0" borderId="0" xfId="52" applyNumberFormat="1" applyFont="1" applyFill="1" applyAlignment="1">
      <alignment vertical="top"/>
      <protection locked="0"/>
    </xf>
    <xf numFmtId="0" fontId="3" fillId="2" borderId="0" xfId="52" applyFont="1" applyFill="1" applyAlignment="1">
      <alignment horizontal="center" vertical="center" wrapText="1"/>
      <protection locked="0"/>
    </xf>
    <xf numFmtId="0" fontId="13" fillId="2" borderId="0" xfId="52" applyFont="1" applyFill="1" applyAlignment="1">
      <alignment horizontal="center" vertical="center"/>
      <protection locked="0"/>
    </xf>
    <xf numFmtId="49" fontId="11" fillId="0" borderId="1" xfId="52" applyNumberFormat="1" applyFont="1" applyFill="1" applyBorder="1" applyAlignment="1">
      <alignment horizontal="center" vertical="center"/>
      <protection locked="0"/>
    </xf>
    <xf numFmtId="0" fontId="4" fillId="0" borderId="0" xfId="52" applyFont="1" applyFill="1" applyAlignment="1">
      <alignment vertical="top"/>
      <protection locked="0"/>
    </xf>
    <xf numFmtId="0" fontId="16" fillId="0" borderId="0" xfId="122" applyFont="1" applyFill="1" applyAlignment="1">
      <alignment vertical="center" wrapText="1"/>
    </xf>
    <xf numFmtId="49" fontId="1" fillId="0" borderId="1" xfId="52" applyNumberFormat="1" applyFont="1" applyFill="1" applyBorder="1" applyAlignment="1">
      <alignment horizontal="left" vertical="center"/>
      <protection locked="0"/>
    </xf>
    <xf numFmtId="0" fontId="2" fillId="0" borderId="0" xfId="122" applyFont="1" applyFill="1" applyAlignment="1">
      <alignment vertical="center" wrapText="1"/>
    </xf>
    <xf numFmtId="49" fontId="7" fillId="0" borderId="3" xfId="52" applyNumberFormat="1" applyFont="1" applyFill="1" applyBorder="1" applyAlignment="1">
      <alignment horizontal="center" vertical="top"/>
      <protection locked="0"/>
    </xf>
    <xf numFmtId="49" fontId="1" fillId="0" borderId="3" xfId="52" applyNumberFormat="1" applyFont="1" applyFill="1" applyBorder="1" applyAlignment="1">
      <alignment horizontal="center" vertical="top"/>
      <protection locked="0"/>
    </xf>
    <xf numFmtId="177" fontId="16" fillId="0" borderId="0" xfId="52" applyNumberFormat="1" applyFont="1" applyFill="1" applyAlignment="1">
      <alignment vertical="top"/>
      <protection locked="0"/>
    </xf>
    <xf numFmtId="0" fontId="16" fillId="0" borderId="0" xfId="122" applyFont="1" applyFill="1" applyAlignment="1">
      <alignment horizontal="center" vertical="center" wrapText="1"/>
    </xf>
    <xf numFmtId="0" fontId="2" fillId="0" borderId="0" xfId="122" applyFont="1" applyFill="1" applyAlignment="1">
      <alignment horizontal="center" vertical="center" wrapText="1"/>
    </xf>
    <xf numFmtId="178" fontId="2" fillId="0" borderId="0" xfId="52" applyNumberFormat="1" applyFont="1" applyFill="1" applyAlignment="1">
      <alignment vertical="top"/>
      <protection locked="0"/>
    </xf>
    <xf numFmtId="178" fontId="1" fillId="0" borderId="1" xfId="52" applyNumberFormat="1" applyFont="1" applyFill="1" applyBorder="1" applyAlignment="1">
      <alignment vertical="center"/>
      <protection locked="0"/>
    </xf>
    <xf numFmtId="49" fontId="2" fillId="0" borderId="0" xfId="122" applyNumberFormat="1" applyFont="1" applyFill="1" applyAlignment="1" applyProtection="1">
      <alignment vertical="center"/>
      <protection locked="0"/>
    </xf>
    <xf numFmtId="2" fontId="2" fillId="0" borderId="0" xfId="122" applyNumberFormat="1" applyFont="1" applyFill="1" applyAlignment="1" applyProtection="1">
      <alignment vertical="center"/>
      <protection locked="0"/>
    </xf>
    <xf numFmtId="49" fontId="2" fillId="0" borderId="0" xfId="52" applyNumberFormat="1" applyFont="1" applyFill="1" applyAlignment="1">
      <alignment horizontal="left" vertical="top" indent="1"/>
      <protection locked="0"/>
    </xf>
    <xf numFmtId="49" fontId="2" fillId="0" borderId="0" xfId="52" applyNumberFormat="1" applyFont="1" applyFill="1" applyAlignment="1">
      <alignment horizontal="left" vertical="top" indent="2"/>
      <protection locked="0"/>
    </xf>
    <xf numFmtId="0" fontId="13" fillId="2" borderId="0" xfId="52" applyFont="1" applyFill="1" applyAlignment="1">
      <alignment horizontal="center" vertical="top"/>
      <protection locked="0"/>
    </xf>
    <xf numFmtId="177" fontId="13" fillId="2" borderId="0" xfId="52" applyNumberFormat="1" applyFont="1" applyFill="1" applyAlignment="1">
      <alignment horizontal="center" vertical="top"/>
      <protection locked="0"/>
    </xf>
    <xf numFmtId="0" fontId="10" fillId="0" borderId="1" xfId="52" applyFont="1" applyFill="1" applyBorder="1" applyAlignment="1">
      <alignment horizontal="left" vertical="center"/>
      <protection locked="0"/>
    </xf>
    <xf numFmtId="0" fontId="10" fillId="0" borderId="1" xfId="52" applyFont="1" applyFill="1" applyBorder="1" applyAlignment="1">
      <alignment horizontal="right" vertical="center"/>
      <protection locked="0"/>
    </xf>
    <xf numFmtId="178" fontId="1" fillId="0" borderId="0" xfId="52" applyNumberFormat="1" applyFont="1" applyFill="1" applyAlignment="1">
      <alignment vertical="top"/>
      <protection locked="0"/>
    </xf>
    <xf numFmtId="179" fontId="2" fillId="0" borderId="0" xfId="52" applyNumberFormat="1" applyFont="1" applyFill="1" applyAlignment="1">
      <alignment vertical="top"/>
      <protection locked="0"/>
    </xf>
    <xf numFmtId="49" fontId="1" fillId="0" borderId="1" xfId="52" applyNumberFormat="1" applyFont="1" applyFill="1" applyBorder="1" applyAlignment="1">
      <alignment vertical="center"/>
      <protection locked="0"/>
    </xf>
    <xf numFmtId="49" fontId="1" fillId="0" borderId="0" xfId="52" applyNumberFormat="1" applyFont="1" applyFill="1" applyAlignment="1">
      <alignment horizontal="left" vertical="top" indent="1"/>
      <protection locked="0"/>
    </xf>
    <xf numFmtId="49" fontId="2" fillId="0" borderId="0" xfId="122" applyNumberFormat="1" applyFont="1" applyFill="1" applyAlignment="1">
      <alignment horizontal="left" indent="1"/>
    </xf>
    <xf numFmtId="49" fontId="1" fillId="0" borderId="0" xfId="52" applyNumberFormat="1" applyFont="1" applyFill="1" applyAlignment="1">
      <alignment horizontal="left" vertical="top" indent="2"/>
      <protection locked="0"/>
    </xf>
    <xf numFmtId="49" fontId="2" fillId="0" borderId="0" xfId="122" applyNumberFormat="1" applyFont="1" applyFill="1" applyAlignment="1">
      <alignment horizontal="left" indent="2"/>
    </xf>
    <xf numFmtId="0" fontId="17" fillId="0" borderId="1" xfId="52" applyFont="1" applyFill="1" applyBorder="1" applyAlignment="1">
      <alignment horizontal="right" vertical="center"/>
      <protection locked="0"/>
    </xf>
    <xf numFmtId="49" fontId="2" fillId="0" borderId="0" xfId="122" applyNumberFormat="1" applyFont="1" applyFill="1" applyAlignment="1" applyProtection="1">
      <alignment horizontal="left" vertical="center" indent="1"/>
      <protection locked="0"/>
    </xf>
    <xf numFmtId="49" fontId="2" fillId="0" borderId="0" xfId="122" applyNumberFormat="1" applyFont="1" applyFill="1" applyAlignment="1" applyProtection="1">
      <alignment horizontal="left" vertical="center" indent="2"/>
      <protection locked="0"/>
    </xf>
    <xf numFmtId="178" fontId="4" fillId="0" borderId="4" xfId="52" applyNumberFormat="1" applyFont="1" applyFill="1" applyBorder="1" applyAlignment="1">
      <alignment vertical="center"/>
      <protection locked="0"/>
    </xf>
    <xf numFmtId="0" fontId="18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122" applyFont="1" applyFill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" fillId="0" borderId="0" xfId="122" applyFont="1" applyFill="1" applyAlignment="1">
      <alignment horizontal="center" vertical="center" wrapText="1"/>
    </xf>
    <xf numFmtId="0" fontId="11" fillId="0" borderId="0" xfId="122" applyFont="1" applyFill="1" applyAlignment="1">
      <alignment vertical="center"/>
    </xf>
    <xf numFmtId="49" fontId="1" fillId="0" borderId="0" xfId="122" applyNumberFormat="1" applyFont="1" applyFill="1" applyAlignment="1">
      <alignment horizontal="left" vertical="center" indent="1"/>
    </xf>
    <xf numFmtId="0" fontId="20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5" fillId="0" borderId="1" xfId="134" applyFont="1" applyBorder="1" applyAlignment="1">
      <alignment horizontal="center" vertical="center" wrapText="1"/>
    </xf>
    <xf numFmtId="178" fontId="4" fillId="0" borderId="1" xfId="134" applyNumberFormat="1" applyFont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top"/>
      <protection locked="0"/>
    </xf>
    <xf numFmtId="0" fontId="23" fillId="0" borderId="0" xfId="52" applyFont="1" applyFill="1" applyAlignment="1">
      <alignment vertical="center"/>
      <protection locked="0"/>
    </xf>
    <xf numFmtId="0" fontId="1" fillId="0" borderId="0" xfId="52" applyFont="1" applyFill="1" applyAlignment="1">
      <alignment vertical="center"/>
      <protection locked="0"/>
    </xf>
    <xf numFmtId="0" fontId="2" fillId="0" borderId="0" xfId="52" applyFont="1" applyFill="1" applyAlignment="1">
      <alignment vertical="center"/>
      <protection locked="0"/>
    </xf>
    <xf numFmtId="0" fontId="11" fillId="0" borderId="1" xfId="52" applyFont="1" applyFill="1" applyBorder="1" applyAlignment="1">
      <alignment horizontal="center" vertical="center"/>
      <protection locked="0"/>
    </xf>
    <xf numFmtId="177" fontId="11" fillId="0" borderId="1" xfId="52" applyNumberFormat="1" applyFont="1" applyFill="1" applyBorder="1" applyAlignment="1">
      <alignment horizontal="center" vertical="center"/>
      <protection locked="0"/>
    </xf>
    <xf numFmtId="0" fontId="24" fillId="0" borderId="1" xfId="52" applyFont="1" applyFill="1" applyBorder="1" applyAlignment="1">
      <alignment horizontal="left" vertical="center"/>
      <protection locked="0"/>
    </xf>
    <xf numFmtId="177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107" applyFont="1" applyFill="1" applyBorder="1" applyAlignment="1" applyProtection="1">
      <alignment horizontal="left" vertical="center" wrapText="1"/>
    </xf>
    <xf numFmtId="177" fontId="24" fillId="0" borderId="1" xfId="0" applyNumberFormat="1" applyFont="1" applyBorder="1" applyAlignment="1">
      <alignment horizontal="right" vertical="center" wrapText="1"/>
    </xf>
    <xf numFmtId="177" fontId="24" fillId="0" borderId="1" xfId="128" applyNumberFormat="1" applyFont="1" applyFill="1" applyBorder="1" applyAlignment="1">
      <alignment horizontal="right" vertical="center" wrapText="1"/>
    </xf>
    <xf numFmtId="0" fontId="24" fillId="0" borderId="1" xfId="107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24" fillId="0" borderId="1" xfId="115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77" fontId="21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left" vertical="center"/>
      <protection locked="0"/>
    </xf>
    <xf numFmtId="0" fontId="22" fillId="0" borderId="1" xfId="0" applyNumberFormat="1" applyFont="1" applyFill="1" applyBorder="1" applyAlignment="1" applyProtection="1">
      <alignment vertical="center"/>
      <protection locked="0"/>
    </xf>
    <xf numFmtId="0" fontId="9" fillId="0" borderId="0" xfId="134" applyFont="1" applyAlignment="1">
      <alignment horizontal="center" wrapText="1"/>
    </xf>
    <xf numFmtId="0" fontId="12" fillId="0" borderId="0" xfId="135" applyFont="1" applyBorder="1" applyAlignment="1">
      <alignment horizontal="center" vertical="center" wrapText="1"/>
    </xf>
    <xf numFmtId="49" fontId="3" fillId="2" borderId="0" xfId="134" applyNumberFormat="1" applyFont="1" applyFill="1" applyAlignment="1">
      <alignment horizontal="center" vertical="center" wrapText="1"/>
    </xf>
    <xf numFmtId="177" fontId="14" fillId="0" borderId="0" xfId="52" applyNumberFormat="1" applyFont="1" applyFill="1" applyAlignment="1">
      <alignment horizontal="center" vertical="top"/>
      <protection locked="0"/>
    </xf>
    <xf numFmtId="0" fontId="5" fillId="0" borderId="1" xfId="134" applyFont="1" applyBorder="1" applyAlignment="1">
      <alignment horizontal="center" wrapText="1"/>
    </xf>
    <xf numFmtId="177" fontId="4" fillId="0" borderId="1" xfId="134" applyNumberFormat="1" applyFont="1" applyBorder="1" applyAlignment="1">
      <alignment horizontal="center" vertical="center" wrapText="1"/>
    </xf>
    <xf numFmtId="0" fontId="26" fillId="0" borderId="1" xfId="134" applyFont="1" applyBorder="1" applyAlignment="1">
      <alignment horizontal="center" wrapText="1"/>
    </xf>
    <xf numFmtId="0" fontId="1" fillId="2" borderId="1" xfId="52" applyNumberFormat="1" applyFont="1" applyFill="1" applyBorder="1" applyAlignment="1">
      <alignment horizontal="center" vertical="center"/>
      <protection locked="0"/>
    </xf>
    <xf numFmtId="0" fontId="1" fillId="0" borderId="1" xfId="52" applyNumberFormat="1" applyFont="1" applyFill="1" applyBorder="1" applyAlignment="1">
      <alignment horizontal="center" vertical="center"/>
      <protection locked="0"/>
    </xf>
    <xf numFmtId="3" fontId="1" fillId="0" borderId="1" xfId="52" applyNumberFormat="1" applyFont="1" applyFill="1" applyBorder="1" applyAlignment="1">
      <alignment horizontal="center" vertical="center"/>
      <protection locked="0"/>
    </xf>
    <xf numFmtId="0" fontId="9" fillId="2" borderId="0" xfId="122" applyFont="1" applyFill="1" applyAlignment="1">
      <alignment vertical="center"/>
    </xf>
    <xf numFmtId="49" fontId="4" fillId="0" borderId="0" xfId="122" applyNumberFormat="1" applyFont="1" applyFill="1" applyAlignment="1">
      <alignment horizontal="left" vertical="center"/>
    </xf>
    <xf numFmtId="179" fontId="9" fillId="0" borderId="0" xfId="122" applyNumberFormat="1" applyFont="1" applyFill="1" applyAlignment="1">
      <alignment vertical="center"/>
    </xf>
    <xf numFmtId="0" fontId="13" fillId="2" borderId="0" xfId="122" applyFont="1" applyFill="1" applyAlignment="1">
      <alignment horizontal="center" vertical="center"/>
    </xf>
    <xf numFmtId="179" fontId="13" fillId="2" borderId="0" xfId="122" applyNumberFormat="1" applyFont="1" applyFill="1" applyAlignment="1">
      <alignment horizontal="center" vertical="center"/>
    </xf>
    <xf numFmtId="179" fontId="1" fillId="0" borderId="0" xfId="122" applyNumberFormat="1" applyFont="1" applyFill="1" applyAlignment="1">
      <alignment horizontal="right" vertical="center"/>
    </xf>
    <xf numFmtId="179" fontId="4" fillId="0" borderId="1" xfId="122" applyNumberFormat="1" applyFont="1" applyFill="1" applyBorder="1" applyAlignment="1">
      <alignment horizontal="center" vertical="center"/>
    </xf>
    <xf numFmtId="177" fontId="4" fillId="0" borderId="0" xfId="122" applyNumberFormat="1" applyFont="1" applyFill="1" applyBorder="1" applyAlignment="1">
      <alignment horizontal="center" vertical="center"/>
    </xf>
    <xf numFmtId="49" fontId="1" fillId="0" borderId="1" xfId="122" applyNumberFormat="1" applyFont="1" applyFill="1" applyBorder="1" applyAlignment="1">
      <alignment vertical="center"/>
    </xf>
    <xf numFmtId="49" fontId="7" fillId="0" borderId="1" xfId="0" applyNumberFormat="1" applyFont="1" applyBorder="1" applyAlignment="1" applyProtection="1">
      <alignment vertical="center"/>
      <protection locked="0"/>
    </xf>
    <xf numFmtId="179" fontId="7" fillId="0" borderId="1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1" fontId="5" fillId="0" borderId="0" xfId="0" applyNumberFormat="1" applyFont="1" applyBorder="1" applyAlignment="1" applyProtection="1">
      <alignment horizontal="right" vertical="center"/>
      <protection locked="0"/>
    </xf>
    <xf numFmtId="0" fontId="9" fillId="0" borderId="1" xfId="122" applyFont="1" applyFill="1" applyBorder="1" applyAlignment="1">
      <alignment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52" applyNumberFormat="1" applyFont="1" applyFill="1" applyAlignment="1">
      <alignment horizontal="left" vertical="top"/>
      <protection locked="0"/>
    </xf>
    <xf numFmtId="0" fontId="16" fillId="2" borderId="0" xfId="52" applyFont="1" applyFill="1" applyAlignment="1">
      <alignment vertical="top"/>
      <protection locked="0"/>
    </xf>
    <xf numFmtId="0" fontId="2" fillId="2" borderId="0" xfId="52" applyFont="1" applyFill="1" applyAlignment="1">
      <alignment vertical="top"/>
      <protection locked="0"/>
    </xf>
    <xf numFmtId="177" fontId="1" fillId="0" borderId="0" xfId="52" applyNumberFormat="1" applyFont="1" applyFill="1" applyAlignment="1">
      <alignment horizontal="right" vertical="center"/>
      <protection locked="0"/>
    </xf>
    <xf numFmtId="49" fontId="1" fillId="0" borderId="4" xfId="52" applyNumberFormat="1" applyFont="1" applyFill="1" applyBorder="1" applyAlignment="1">
      <alignment horizontal="center" vertical="center"/>
      <protection locked="0"/>
    </xf>
    <xf numFmtId="0" fontId="1" fillId="0" borderId="4" xfId="52" applyFont="1" applyFill="1" applyBorder="1" applyAlignment="1">
      <alignment horizontal="center" vertical="center"/>
      <protection locked="0"/>
    </xf>
    <xf numFmtId="177" fontId="1" fillId="0" borderId="4" xfId="52" applyNumberFormat="1" applyFont="1" applyFill="1" applyBorder="1" applyAlignment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1" fontId="7" fillId="3" borderId="1" xfId="115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115" applyFont="1" applyFill="1" applyBorder="1" applyAlignment="1">
      <alignment vertical="center"/>
    </xf>
    <xf numFmtId="180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115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distributed" vertical="center"/>
    </xf>
    <xf numFmtId="177" fontId="1" fillId="0" borderId="0" xfId="52" applyNumberFormat="1" applyFont="1" applyFill="1" applyAlignment="1">
      <alignment horizontal="center" vertical="top"/>
      <protection locked="0"/>
    </xf>
    <xf numFmtId="0" fontId="4" fillId="0" borderId="0" xfId="134" applyFont="1" applyAlignment="1">
      <alignment horizontal="center" vertical="center"/>
    </xf>
    <xf numFmtId="49" fontId="4" fillId="0" borderId="0" xfId="134" applyNumberFormat="1" applyFont="1" applyAlignment="1">
      <alignment horizontal="left" vertical="center"/>
    </xf>
    <xf numFmtId="49" fontId="1" fillId="0" borderId="0" xfId="134" applyNumberFormat="1" applyFont="1" applyAlignment="1">
      <alignment horizontal="left" indent="1"/>
    </xf>
    <xf numFmtId="0" fontId="1" fillId="0" borderId="0" xfId="134" applyFont="1"/>
    <xf numFmtId="0" fontId="4" fillId="0" borderId="0" xfId="134" applyFont="1"/>
    <xf numFmtId="0" fontId="9" fillId="0" borderId="0" xfId="134" applyFont="1"/>
    <xf numFmtId="0" fontId="12" fillId="0" borderId="0" xfId="135" applyFont="1" applyBorder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178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60% - 着色 2" xfId="51"/>
    <cellStyle name="常规_功能分类1212zhangl" xfId="52"/>
    <cellStyle name="常规 6" xfId="53"/>
    <cellStyle name="40% - 着色 3" xfId="54"/>
    <cellStyle name="_ET_STYLE_NoName_00_" xfId="55"/>
    <cellStyle name="常规 137" xfId="56"/>
    <cellStyle name="着色 1" xfId="57"/>
    <cellStyle name="20% - 着色 5" xfId="58"/>
    <cellStyle name="常规 90" xfId="59"/>
    <cellStyle name="40% - 着色 4" xfId="60"/>
    <cellStyle name="常规 209" xfId="61"/>
    <cellStyle name="40% - 着色 5" xfId="62"/>
    <cellStyle name="着色 5" xfId="63"/>
    <cellStyle name="常规 213" xfId="64"/>
    <cellStyle name="常规 208" xfId="65"/>
    <cellStyle name="常规 215" xfId="66"/>
    <cellStyle name="常规 165" xfId="67"/>
    <cellStyle name="常规 221" xfId="68"/>
    <cellStyle name="20% - 着色 1" xfId="69"/>
    <cellStyle name="20% - 着色 2" xfId="70"/>
    <cellStyle name="20% - 着色 3" xfId="71"/>
    <cellStyle name="_ET_STYLE_NoName_00__2016年人代会报告附表20160104" xfId="72"/>
    <cellStyle name="差_发老吕2016基本支出测算11.28" xfId="73"/>
    <cellStyle name="_ET_STYLE_NoName_00__国库1月5日调整表" xfId="74"/>
    <cellStyle name="20% - 着色 4" xfId="75"/>
    <cellStyle name="着色 2" xfId="76"/>
    <cellStyle name="20% - 着色 6" xfId="77"/>
    <cellStyle name="40% - 着色 1" xfId="78"/>
    <cellStyle name="40% - 着色 2" xfId="79"/>
    <cellStyle name="40% - 着色 6" xfId="80"/>
    <cellStyle name="常规 43" xfId="81"/>
    <cellStyle name="60% - 着色 1" xfId="82"/>
    <cellStyle name="常规 45" xfId="83"/>
    <cellStyle name="60% - 着色 3" xfId="84"/>
    <cellStyle name="常规 46" xfId="85"/>
    <cellStyle name="60% - 着色 4" xfId="86"/>
    <cellStyle name="常规 47" xfId="87"/>
    <cellStyle name="60% - 着色 5" xfId="88"/>
    <cellStyle name="60% - 着色 6" xfId="89"/>
    <cellStyle name="no dec" xfId="90"/>
    <cellStyle name="Normal_APR" xfId="91"/>
    <cellStyle name="百分比 2" xfId="92"/>
    <cellStyle name="表标题" xfId="93"/>
    <cellStyle name="常规 5" xfId="94"/>
    <cellStyle name="差_保定市2015年预算表格（八张全表不含定州）" xfId="95"/>
    <cellStyle name="差_部门基本支出预算统计表2016发海娟" xfId="96"/>
    <cellStyle name="常规 14" xfId="97"/>
    <cellStyle name="差_附表1-6" xfId="98"/>
    <cellStyle name="差_全国各省民生政策标准10.7(lp稿)(1)" xfId="99"/>
    <cellStyle name="常规 10" xfId="100"/>
    <cellStyle name="常规 104" xfId="101"/>
    <cellStyle name="常规 11" xfId="102"/>
    <cellStyle name="常规 113" xfId="103"/>
    <cellStyle name="常规 121" xfId="104"/>
    <cellStyle name="常规 116" xfId="105"/>
    <cellStyle name="常规 12" xfId="106"/>
    <cellStyle name="常规 12 2" xfId="107"/>
    <cellStyle name="常规 13" xfId="108"/>
    <cellStyle name="常规 148" xfId="109"/>
    <cellStyle name="常规 149" xfId="110"/>
    <cellStyle name="常规 157" xfId="111"/>
    <cellStyle name="常规 188" xfId="112"/>
    <cellStyle name="常规 19" xfId="113"/>
    <cellStyle name="常规 192" xfId="114"/>
    <cellStyle name="常规 2" xfId="115"/>
    <cellStyle name="常规 2 2" xfId="116"/>
    <cellStyle name="常规 2_保定市2015年预算表格（八张全表不含定州）" xfId="117"/>
    <cellStyle name="常规 20" xfId="118"/>
    <cellStyle name="常规 202" xfId="119"/>
    <cellStyle name="常规 21" xfId="120"/>
    <cellStyle name="常规 219" xfId="121"/>
    <cellStyle name="常规 3" xfId="122"/>
    <cellStyle name="常规 3 2" xfId="123"/>
    <cellStyle name="常规 3_保定市2015年预算表格（八张全表不含定州）" xfId="124"/>
    <cellStyle name="小数" xfId="125"/>
    <cellStyle name="常规 30" xfId="126"/>
    <cellStyle name="常规 4" xfId="127"/>
    <cellStyle name="常规 4 2 2" xfId="128"/>
    <cellStyle name="常规 40" xfId="129"/>
    <cellStyle name="常规 41" xfId="130"/>
    <cellStyle name="常规 54" xfId="131"/>
    <cellStyle name="常规 55" xfId="132"/>
    <cellStyle name="常规 8" xfId="133"/>
    <cellStyle name="常规_2013.1.人代会报告附表" xfId="134"/>
    <cellStyle name="常规_人代会报告附表（定）曹铂0103" xfId="135"/>
    <cellStyle name="好_保定市2015年预算表格（八张全表不含定州）" xfId="136"/>
    <cellStyle name="好_部门基本支出预算统计表2016发海娟" xfId="137"/>
    <cellStyle name="好_附表1-6" xfId="138"/>
    <cellStyle name="普通_97-917" xfId="139"/>
    <cellStyle name="着色 4" xfId="140"/>
    <cellStyle name="千分位[0]_BT (2)" xfId="141"/>
    <cellStyle name="千分位_97-917" xfId="142"/>
    <cellStyle name="千位[0]_1" xfId="143"/>
    <cellStyle name="千位_1" xfId="144"/>
    <cellStyle name="数字" xfId="145"/>
    <cellStyle name="未定义" xfId="146"/>
    <cellStyle name="样式 1" xfId="147"/>
    <cellStyle name="着色 3" xfId="148"/>
    <cellStyle name="着色 6" xfId="1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B26"/>
  <sheetViews>
    <sheetView topLeftCell="A4" workbookViewId="0">
      <selection activeCell="B26" sqref="B26"/>
    </sheetView>
  </sheetViews>
  <sheetFormatPr defaultColWidth="0" defaultRowHeight="15.75" outlineLevelCol="1"/>
  <cols>
    <col min="1" max="2" width="33.5" style="186" customWidth="1"/>
    <col min="3" max="238" width="7.875" style="186" customWidth="1"/>
    <col min="239" max="239" width="35.75" style="186" customWidth="1"/>
    <col min="240" max="16384" width="0" style="186" hidden="1"/>
  </cols>
  <sheetData>
    <row r="1" ht="18" customHeight="1" spans="1:2">
      <c r="A1" s="7" t="s">
        <v>0</v>
      </c>
      <c r="B1" s="187"/>
    </row>
    <row r="2" ht="39.95" customHeight="1" spans="1:2">
      <c r="A2" s="91" t="s">
        <v>1</v>
      </c>
      <c r="B2" s="91"/>
    </row>
    <row r="3" ht="18.75" customHeight="1" spans="1:2">
      <c r="A3" s="92"/>
      <c r="B3" s="188" t="s">
        <v>2</v>
      </c>
    </row>
    <row r="4" s="181" customFormat="1" ht="48" customHeight="1" spans="1:2">
      <c r="A4" s="94" t="s">
        <v>3</v>
      </c>
      <c r="B4" s="94" t="s">
        <v>4</v>
      </c>
    </row>
    <row r="5" s="182" customFormat="1" ht="21.75" customHeight="1" spans="1:2">
      <c r="A5" s="189" t="s">
        <v>5</v>
      </c>
      <c r="B5" s="190">
        <f>SUM(B6:B19)</f>
        <v>110565</v>
      </c>
    </row>
    <row r="6" s="183" customFormat="1" ht="21.75" customHeight="1" spans="1:2">
      <c r="A6" s="191" t="s">
        <v>6</v>
      </c>
      <c r="B6" s="192">
        <v>38710</v>
      </c>
    </row>
    <row r="7" s="184" customFormat="1" ht="21.75" customHeight="1" spans="1:2">
      <c r="A7" s="191" t="s">
        <v>7</v>
      </c>
      <c r="B7" s="193">
        <v>9040</v>
      </c>
    </row>
    <row r="8" s="181" customFormat="1" ht="21.75" customHeight="1" spans="1:2">
      <c r="A8" s="191" t="s">
        <v>8</v>
      </c>
      <c r="B8" s="193">
        <v>2272</v>
      </c>
    </row>
    <row r="9" s="184" customFormat="1" ht="21.75" customHeight="1" spans="1:2">
      <c r="A9" s="191" t="s">
        <v>9</v>
      </c>
      <c r="B9" s="193">
        <v>790</v>
      </c>
    </row>
    <row r="10" s="184" customFormat="1" ht="21.75" customHeight="1" spans="1:2">
      <c r="A10" s="191" t="s">
        <v>10</v>
      </c>
      <c r="B10" s="193">
        <v>6611</v>
      </c>
    </row>
    <row r="11" s="185" customFormat="1" ht="21.75" customHeight="1" spans="1:2">
      <c r="A11" s="191" t="s">
        <v>11</v>
      </c>
      <c r="B11" s="193">
        <v>4189</v>
      </c>
    </row>
    <row r="12" ht="21.75" customHeight="1" spans="1:2">
      <c r="A12" s="191" t="s">
        <v>12</v>
      </c>
      <c r="B12" s="193">
        <v>5995</v>
      </c>
    </row>
    <row r="13" ht="21.75" customHeight="1" spans="1:2">
      <c r="A13" s="191" t="s">
        <v>13</v>
      </c>
      <c r="B13" s="193">
        <v>8281</v>
      </c>
    </row>
    <row r="14" ht="21.75" customHeight="1" spans="1:2">
      <c r="A14" s="191" t="s">
        <v>14</v>
      </c>
      <c r="B14" s="193">
        <v>17225</v>
      </c>
    </row>
    <row r="15" ht="21.75" customHeight="1" spans="1:2">
      <c r="A15" s="191" t="s">
        <v>15</v>
      </c>
      <c r="B15" s="193">
        <v>3409</v>
      </c>
    </row>
    <row r="16" ht="21.75" customHeight="1" spans="1:2">
      <c r="A16" s="191" t="s">
        <v>16</v>
      </c>
      <c r="B16" s="193">
        <v>9127</v>
      </c>
    </row>
    <row r="17" ht="21.75" customHeight="1" spans="1:2">
      <c r="A17" s="191" t="s">
        <v>17</v>
      </c>
      <c r="B17" s="193">
        <v>4619</v>
      </c>
    </row>
    <row r="18" ht="21.75" customHeight="1" spans="1:2">
      <c r="A18" s="191" t="s">
        <v>18</v>
      </c>
      <c r="B18" s="192">
        <v>252</v>
      </c>
    </row>
    <row r="19" ht="21.75" customHeight="1" spans="1:2">
      <c r="A19" s="191" t="s">
        <v>19</v>
      </c>
      <c r="B19" s="192">
        <v>45</v>
      </c>
    </row>
    <row r="20" ht="21.75" customHeight="1" spans="1:2">
      <c r="A20" s="189" t="s">
        <v>20</v>
      </c>
      <c r="B20" s="194">
        <f>SUM(B21:B25)</f>
        <v>68368</v>
      </c>
    </row>
    <row r="21" ht="21.75" customHeight="1" spans="1:2">
      <c r="A21" s="191" t="s">
        <v>21</v>
      </c>
      <c r="B21" s="192">
        <v>20660</v>
      </c>
    </row>
    <row r="22" ht="21.75" customHeight="1" spans="1:2">
      <c r="A22" s="191" t="s">
        <v>22</v>
      </c>
      <c r="B22" s="192">
        <v>5520</v>
      </c>
    </row>
    <row r="23" ht="21.75" customHeight="1" spans="1:2">
      <c r="A23" s="191" t="s">
        <v>23</v>
      </c>
      <c r="B23" s="192">
        <v>3980</v>
      </c>
    </row>
    <row r="24" ht="21.75" customHeight="1" spans="1:2">
      <c r="A24" s="191" t="s">
        <v>24</v>
      </c>
      <c r="B24" s="192">
        <v>35466</v>
      </c>
    </row>
    <row r="25" ht="21.75" customHeight="1" spans="1:2">
      <c r="A25" s="191" t="s">
        <v>25</v>
      </c>
      <c r="B25" s="192">
        <v>2742</v>
      </c>
    </row>
    <row r="26" ht="21.75" customHeight="1" spans="1:2">
      <c r="A26" s="194" t="s">
        <v>26</v>
      </c>
      <c r="B26" s="190">
        <f>B20+B5</f>
        <v>178933</v>
      </c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workbookViewId="0">
      <selection activeCell="A3" sqref="A3"/>
    </sheetView>
  </sheetViews>
  <sheetFormatPr defaultColWidth="7" defaultRowHeight="15"/>
  <cols>
    <col min="1" max="2" width="37" style="4" customWidth="1"/>
    <col min="3" max="3" width="10.375" style="1" hidden="1" customWidth="1"/>
    <col min="4" max="4" width="9.625" style="6" hidden="1" customWidth="1"/>
    <col min="5" max="5" width="8.125" style="6" hidden="1" customWidth="1"/>
    <col min="6" max="6" width="9.625" style="55" hidden="1" customWidth="1"/>
    <col min="7" max="7" width="17.5" style="55" hidden="1" customWidth="1"/>
    <col min="8" max="8" width="12.5" style="56" hidden="1" customWidth="1"/>
    <col min="9" max="9" width="7" style="57" hidden="1" customWidth="1"/>
    <col min="10" max="11" width="7" style="6" hidden="1" customWidth="1"/>
    <col min="12" max="12" width="13.875" style="6" hidden="1" customWidth="1"/>
    <col min="13" max="13" width="7.875" style="6" hidden="1" customWidth="1"/>
    <col min="14" max="14" width="9.5" style="6" hidden="1" customWidth="1"/>
    <col min="15" max="15" width="6.875" style="6" hidden="1" customWidth="1"/>
    <col min="16" max="16" width="9" style="6" hidden="1" customWidth="1"/>
    <col min="17" max="17" width="5.875" style="6" hidden="1" customWidth="1"/>
    <col min="18" max="18" width="5.25" style="6" hidden="1" customWidth="1"/>
    <col min="19" max="19" width="6.5" style="6" hidden="1" customWidth="1"/>
    <col min="20" max="21" width="7" style="6" hidden="1" customWidth="1"/>
    <col min="22" max="22" width="10.625" style="6" hidden="1" customWidth="1"/>
    <col min="23" max="23" width="10.5" style="6" hidden="1" customWidth="1"/>
    <col min="24" max="24" width="7" style="6" hidden="1" customWidth="1"/>
    <col min="25" max="16384" width="7" style="6"/>
  </cols>
  <sheetData>
    <row r="1" ht="21.75" customHeight="1" spans="1:2">
      <c r="A1" s="7" t="s">
        <v>465</v>
      </c>
      <c r="B1" s="7"/>
    </row>
    <row r="2" ht="51.75" customHeight="1" spans="1:8">
      <c r="A2" s="58" t="s">
        <v>466</v>
      </c>
      <c r="B2" s="59"/>
      <c r="F2" s="6"/>
      <c r="G2" s="6"/>
      <c r="H2" s="6"/>
    </row>
    <row r="3" spans="2:12">
      <c r="B3" s="45" t="s">
        <v>368</v>
      </c>
      <c r="D3" s="6">
        <v>12.11</v>
      </c>
      <c r="F3" s="6">
        <v>12.22</v>
      </c>
      <c r="G3" s="6"/>
      <c r="H3" s="6"/>
      <c r="L3" s="6">
        <v>1.2</v>
      </c>
    </row>
    <row r="4" s="54" customFormat="1" ht="39.75" customHeight="1" spans="1:14">
      <c r="A4" s="60" t="s">
        <v>369</v>
      </c>
      <c r="B4" s="60" t="s">
        <v>4</v>
      </c>
      <c r="C4" s="61"/>
      <c r="F4" s="62" t="s">
        <v>467</v>
      </c>
      <c r="G4" s="62" t="s">
        <v>468</v>
      </c>
      <c r="H4" s="62" t="s">
        <v>469</v>
      </c>
      <c r="I4" s="67"/>
      <c r="L4" s="62" t="s">
        <v>467</v>
      </c>
      <c r="M4" s="68" t="s">
        <v>468</v>
      </c>
      <c r="N4" s="62" t="s">
        <v>469</v>
      </c>
    </row>
    <row r="5" ht="39.75" customHeight="1" spans="1:23">
      <c r="A5" s="10" t="s">
        <v>470</v>
      </c>
      <c r="B5" s="10"/>
      <c r="F5" s="64" t="str">
        <f>""</f>
        <v/>
      </c>
      <c r="G5" s="64" t="str">
        <f>""</f>
        <v/>
      </c>
      <c r="H5" s="64" t="str">
        <f>""</f>
        <v/>
      </c>
      <c r="L5" s="64" t="str">
        <f>""</f>
        <v/>
      </c>
      <c r="M5" s="69" t="str">
        <f>""</f>
        <v/>
      </c>
      <c r="N5" s="64" t="str">
        <f>""</f>
        <v/>
      </c>
      <c r="V5" s="71" t="e">
        <f>V6+#REF!+#REF!+#REF!+#REF!+#REF!+#REF!+#REF!+#REF!+#REF!+#REF!+#REF!+#REF!+#REF!+#REF!+#REF!+#REF!+#REF!+#REF!+#REF!+#REF!</f>
        <v>#REF!</v>
      </c>
      <c r="W5" s="71" t="e">
        <f>W6+#REF!+#REF!+#REF!+#REF!+#REF!+#REF!+#REF!+#REF!+#REF!+#REF!+#REF!+#REF!+#REF!+#REF!+#REF!+#REF!+#REF!+#REF!+#REF!+#REF!</f>
        <v>#REF!</v>
      </c>
    </row>
    <row r="6" ht="27.75" customHeight="1" spans="1:24">
      <c r="A6" s="113" t="s">
        <v>471</v>
      </c>
      <c r="B6" s="113"/>
      <c r="P6" s="70"/>
      <c r="T6" s="72" t="s">
        <v>472</v>
      </c>
      <c r="U6" s="72" t="s">
        <v>473</v>
      </c>
      <c r="V6" s="73">
        <v>19998</v>
      </c>
      <c r="W6" s="6" t="e">
        <f>#REF!-V6</f>
        <v>#REF!</v>
      </c>
      <c r="X6" s="6" t="e">
        <f>T6-A6</f>
        <v>#VALUE!</v>
      </c>
    </row>
    <row r="7" ht="19.5" customHeight="1" spans="16:24">
      <c r="P7" s="70"/>
      <c r="T7" s="72" t="s">
        <v>474</v>
      </c>
      <c r="U7" s="72" t="s">
        <v>475</v>
      </c>
      <c r="V7" s="73">
        <v>19998</v>
      </c>
      <c r="W7" s="6" t="e">
        <f>#REF!-V7</f>
        <v>#REF!</v>
      </c>
      <c r="X7" s="6">
        <f>T7-A7</f>
        <v>23203</v>
      </c>
    </row>
    <row r="8" ht="19.5" customHeight="1" spans="16:24">
      <c r="P8" s="70"/>
      <c r="T8" s="72" t="s">
        <v>476</v>
      </c>
      <c r="U8" s="72" t="s">
        <v>477</v>
      </c>
      <c r="V8" s="73">
        <v>19998</v>
      </c>
      <c r="W8" s="6" t="e">
        <f>#REF!-V8</f>
        <v>#REF!</v>
      </c>
      <c r="X8" s="6">
        <f>T8-A8</f>
        <v>2320301</v>
      </c>
    </row>
    <row r="9" ht="19.5" customHeight="1" spans="16:16">
      <c r="P9" s="70"/>
    </row>
    <row r="10" ht="19.5" customHeight="1" spans="1:16">
      <c r="A10" s="6"/>
      <c r="B10" s="6"/>
      <c r="C10" s="6"/>
      <c r="F10" s="6"/>
      <c r="G10" s="6"/>
      <c r="H10" s="6"/>
      <c r="I10" s="6"/>
      <c r="P10" s="70"/>
    </row>
    <row r="11" ht="19.5" customHeight="1" spans="1:16">
      <c r="A11" s="6"/>
      <c r="B11" s="6"/>
      <c r="C11" s="6"/>
      <c r="F11" s="6"/>
      <c r="G11" s="6"/>
      <c r="H11" s="6"/>
      <c r="I11" s="6"/>
      <c r="P11" s="70"/>
    </row>
    <row r="12" ht="19.5" customHeight="1" spans="1:16">
      <c r="A12" s="6"/>
      <c r="B12" s="6"/>
      <c r="C12" s="6"/>
      <c r="F12" s="6"/>
      <c r="G12" s="6"/>
      <c r="H12" s="6"/>
      <c r="I12" s="6"/>
      <c r="P12" s="70"/>
    </row>
    <row r="13" ht="19.5" customHeight="1" spans="1:16">
      <c r="A13" s="6"/>
      <c r="B13" s="6"/>
      <c r="C13" s="6"/>
      <c r="F13" s="6"/>
      <c r="G13" s="6"/>
      <c r="H13" s="6"/>
      <c r="I13" s="6"/>
      <c r="P13" s="70"/>
    </row>
    <row r="14" ht="19.5" customHeight="1" spans="1:16">
      <c r="A14" s="6"/>
      <c r="B14" s="6"/>
      <c r="C14" s="6"/>
      <c r="F14" s="6"/>
      <c r="G14" s="6"/>
      <c r="H14" s="6"/>
      <c r="I14" s="6"/>
      <c r="P14" s="70"/>
    </row>
    <row r="15" ht="19.5" customHeight="1" spans="1:16">
      <c r="A15" s="6"/>
      <c r="B15" s="6"/>
      <c r="C15" s="6"/>
      <c r="F15" s="6"/>
      <c r="G15" s="6"/>
      <c r="H15" s="6"/>
      <c r="I15" s="6"/>
      <c r="P15" s="70"/>
    </row>
    <row r="16" ht="19.5" customHeight="1" spans="1:16">
      <c r="A16" s="6"/>
      <c r="B16" s="6"/>
      <c r="C16" s="6"/>
      <c r="F16" s="6"/>
      <c r="G16" s="6"/>
      <c r="H16" s="6"/>
      <c r="I16" s="6"/>
      <c r="P16" s="70"/>
    </row>
    <row r="17" ht="19.5" customHeight="1" spans="1:16">
      <c r="A17" s="6"/>
      <c r="B17" s="6"/>
      <c r="C17" s="6"/>
      <c r="F17" s="6"/>
      <c r="G17" s="6"/>
      <c r="H17" s="6"/>
      <c r="I17" s="6"/>
      <c r="P17" s="70"/>
    </row>
    <row r="18" ht="19.5" customHeight="1" spans="1:16">
      <c r="A18" s="6"/>
      <c r="B18" s="6"/>
      <c r="C18" s="6"/>
      <c r="F18" s="6"/>
      <c r="G18" s="6"/>
      <c r="H18" s="6"/>
      <c r="I18" s="6"/>
      <c r="P18" s="70"/>
    </row>
    <row r="19" ht="19.5" customHeight="1" spans="1:16">
      <c r="A19" s="6"/>
      <c r="B19" s="6"/>
      <c r="C19" s="6"/>
      <c r="F19" s="6"/>
      <c r="G19" s="6"/>
      <c r="H19" s="6"/>
      <c r="I19" s="6"/>
      <c r="P19" s="70"/>
    </row>
    <row r="20" ht="19.5" customHeight="1" spans="1:16">
      <c r="A20" s="6"/>
      <c r="B20" s="6"/>
      <c r="C20" s="6"/>
      <c r="F20" s="6"/>
      <c r="G20" s="6"/>
      <c r="H20" s="6"/>
      <c r="I20" s="6"/>
      <c r="P20" s="70"/>
    </row>
    <row r="21" ht="19.5" customHeight="1" spans="1:16">
      <c r="A21" s="6"/>
      <c r="B21" s="6"/>
      <c r="C21" s="6"/>
      <c r="F21" s="6"/>
      <c r="G21" s="6"/>
      <c r="H21" s="6"/>
      <c r="I21" s="6"/>
      <c r="P21" s="70"/>
    </row>
  </sheetData>
  <mergeCells count="2">
    <mergeCell ref="A2:B2"/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3" sqref="A3"/>
    </sheetView>
  </sheetViews>
  <sheetFormatPr defaultColWidth="0" defaultRowHeight="15.75" outlineLevelRow="5" outlineLevelCol="1"/>
  <cols>
    <col min="1" max="1" width="48.25" style="39" customWidth="1"/>
    <col min="2" max="2" width="27" style="39" customWidth="1"/>
    <col min="3" max="251" width="7.875" style="39" customWidth="1"/>
    <col min="252" max="252" width="35.75" style="39" customWidth="1"/>
    <col min="253" max="16384" width="0" style="39" hidden="1"/>
  </cols>
  <sheetData>
    <row r="1" ht="27" customHeight="1" spans="1:2">
      <c r="A1" s="40" t="s">
        <v>478</v>
      </c>
      <c r="B1" s="41"/>
    </row>
    <row r="2" ht="39.95" customHeight="1" spans="1:2">
      <c r="A2" s="42" t="s">
        <v>479</v>
      </c>
      <c r="B2" s="43"/>
    </row>
    <row r="3" s="36" customFormat="1" ht="18.75" customHeight="1" spans="1:2">
      <c r="A3" s="44"/>
      <c r="B3" s="45" t="s">
        <v>368</v>
      </c>
    </row>
    <row r="4" s="37" customFormat="1" ht="53.25" customHeight="1" spans="1:2">
      <c r="A4" s="46" t="s">
        <v>377</v>
      </c>
      <c r="B4" s="47" t="s">
        <v>4</v>
      </c>
    </row>
    <row r="5" ht="45.75" customHeight="1" spans="1:2">
      <c r="A5" s="111" t="s">
        <v>378</v>
      </c>
      <c r="B5" s="112"/>
    </row>
    <row r="6" ht="23.25" customHeight="1" spans="1:2">
      <c r="A6" s="113" t="s">
        <v>471</v>
      </c>
      <c r="B6" s="113"/>
    </row>
  </sheetData>
  <mergeCells count="1"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opLeftCell="A3" workbookViewId="0">
      <selection activeCell="A6" sqref="A6:A12"/>
    </sheetView>
  </sheetViews>
  <sheetFormatPr defaultColWidth="9" defaultRowHeight="15.75" outlineLevelCol="1"/>
  <cols>
    <col min="1" max="1" width="39.5" style="22" customWidth="1"/>
    <col min="2" max="2" width="30.125" style="23" customWidth="1"/>
    <col min="3" max="16384" width="9" style="22"/>
  </cols>
  <sheetData>
    <row r="1" ht="21" customHeight="1" spans="1:1">
      <c r="A1" s="18" t="s">
        <v>480</v>
      </c>
    </row>
    <row r="2" ht="24.75" customHeight="1" spans="1:2">
      <c r="A2" s="91" t="s">
        <v>481</v>
      </c>
      <c r="B2" s="91"/>
    </row>
    <row r="3" s="18" customFormat="1" ht="24" customHeight="1" spans="1:2">
      <c r="A3" s="92"/>
      <c r="B3" s="93" t="s">
        <v>2</v>
      </c>
    </row>
    <row r="4" s="99" customFormat="1" ht="51" customHeight="1" spans="1:2">
      <c r="A4" s="101" t="s">
        <v>3</v>
      </c>
      <c r="B4" s="94" t="s">
        <v>4</v>
      </c>
    </row>
    <row r="5" s="100" customFormat="1" ht="27" customHeight="1" spans="1:2">
      <c r="A5" s="102" t="s">
        <v>482</v>
      </c>
      <c r="B5" s="103">
        <v>291</v>
      </c>
    </row>
    <row r="6" s="19" customFormat="1" ht="27" customHeight="1" spans="1:2">
      <c r="A6" s="104" t="s">
        <v>483</v>
      </c>
      <c r="B6" s="105">
        <v>50</v>
      </c>
    </row>
    <row r="7" s="19" customFormat="1" ht="27" customHeight="1" spans="1:2">
      <c r="A7" s="106" t="s">
        <v>484</v>
      </c>
      <c r="B7" s="107">
        <v>120</v>
      </c>
    </row>
    <row r="8" ht="27" customHeight="1" spans="1:2">
      <c r="A8" s="106" t="s">
        <v>485</v>
      </c>
      <c r="B8" s="107">
        <v>1</v>
      </c>
    </row>
    <row r="9" ht="27" customHeight="1" spans="1:2">
      <c r="A9" s="106" t="s">
        <v>486</v>
      </c>
      <c r="B9" s="107">
        <v>50</v>
      </c>
    </row>
    <row r="10" ht="27" customHeight="1" spans="1:2">
      <c r="A10" s="108" t="s">
        <v>487</v>
      </c>
      <c r="B10" s="105">
        <v>42</v>
      </c>
    </row>
    <row r="11" ht="27" customHeight="1" spans="1:2">
      <c r="A11" s="104" t="s">
        <v>488</v>
      </c>
      <c r="B11" s="105">
        <v>20</v>
      </c>
    </row>
    <row r="12" ht="27" customHeight="1" spans="1:2">
      <c r="A12" s="108" t="s">
        <v>489</v>
      </c>
      <c r="B12" s="105">
        <v>8</v>
      </c>
    </row>
    <row r="13" ht="27" customHeight="1" spans="1:2">
      <c r="A13" s="108" t="s">
        <v>490</v>
      </c>
      <c r="B13" s="105">
        <v>0</v>
      </c>
    </row>
    <row r="14" ht="27" customHeight="1" spans="1:2">
      <c r="A14" s="108" t="s">
        <v>491</v>
      </c>
      <c r="B14" s="105"/>
    </row>
    <row r="15" ht="27" customHeight="1" spans="1:2">
      <c r="A15" s="109" t="s">
        <v>492</v>
      </c>
      <c r="B15" s="105">
        <v>0</v>
      </c>
    </row>
    <row r="16" ht="27" customHeight="1" spans="1:2">
      <c r="A16" s="104" t="s">
        <v>493</v>
      </c>
      <c r="B16" s="105">
        <v>0</v>
      </c>
    </row>
    <row r="17" ht="27" customHeight="1" spans="1:2">
      <c r="A17" s="104" t="s">
        <v>494</v>
      </c>
      <c r="B17" s="105">
        <v>9</v>
      </c>
    </row>
    <row r="18" ht="27" customHeight="1" spans="1:2">
      <c r="A18" s="104" t="s">
        <v>495</v>
      </c>
      <c r="B18" s="105"/>
    </row>
    <row r="19" ht="27" customHeight="1" spans="1:2">
      <c r="A19" s="110" t="s">
        <v>496</v>
      </c>
      <c r="B19" s="105">
        <f>B5+B13+B15+B16+B17</f>
        <v>300</v>
      </c>
    </row>
    <row r="20" ht="27" customHeight="1" spans="1:2">
      <c r="A20" s="110" t="s">
        <v>497</v>
      </c>
      <c r="B20" s="105">
        <f>B18</f>
        <v>0</v>
      </c>
    </row>
    <row r="21" ht="27" customHeight="1" spans="1:2">
      <c r="A21" s="110" t="s">
        <v>498</v>
      </c>
      <c r="B21" s="105">
        <f>B19+B20</f>
        <v>300</v>
      </c>
    </row>
  </sheetData>
  <mergeCells count="1">
    <mergeCell ref="A2:B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B15" sqref="B15"/>
    </sheetView>
  </sheetViews>
  <sheetFormatPr defaultColWidth="7" defaultRowHeight="15" outlineLevelRow="5"/>
  <cols>
    <col min="1" max="1" width="35.125" style="4" customWidth="1"/>
    <col min="2" max="2" width="29.625" style="5" customWidth="1"/>
    <col min="3" max="3" width="10.375" style="1" hidden="1" customWidth="1"/>
    <col min="4" max="4" width="9.625" style="6" hidden="1" customWidth="1"/>
    <col min="5" max="5" width="8.125" style="6" hidden="1" customWidth="1"/>
    <col min="6" max="6" width="9.625" style="55" hidden="1" customWidth="1"/>
    <col min="7" max="7" width="17.5" style="55" hidden="1" customWidth="1"/>
    <col min="8" max="8" width="12.5" style="56" hidden="1" customWidth="1"/>
    <col min="9" max="9" width="7" style="57" hidden="1" customWidth="1"/>
    <col min="10" max="11" width="7" style="6" hidden="1" customWidth="1"/>
    <col min="12" max="12" width="13.875" style="6" hidden="1" customWidth="1"/>
    <col min="13" max="13" width="7.875" style="6" hidden="1" customWidth="1"/>
    <col min="14" max="14" width="9.5" style="6" hidden="1" customWidth="1"/>
    <col min="15" max="15" width="6.875" style="6" hidden="1" customWidth="1"/>
    <col min="16" max="16" width="9" style="6" hidden="1" customWidth="1"/>
    <col min="17" max="17" width="5.875" style="6" hidden="1" customWidth="1"/>
    <col min="18" max="18" width="5.25" style="6" hidden="1" customWidth="1"/>
    <col min="19" max="19" width="6.5" style="6" hidden="1" customWidth="1"/>
    <col min="20" max="21" width="7" style="6" hidden="1" customWidth="1"/>
    <col min="22" max="22" width="10.625" style="6" hidden="1" customWidth="1"/>
    <col min="23" max="23" width="10.5" style="6" hidden="1" customWidth="1"/>
    <col min="24" max="24" width="7" style="6" hidden="1" customWidth="1"/>
    <col min="25" max="16384" width="7" style="6"/>
  </cols>
  <sheetData>
    <row r="1" ht="29.25" customHeight="1" spans="1:1">
      <c r="A1" s="7" t="s">
        <v>499</v>
      </c>
    </row>
    <row r="2" ht="28.5" customHeight="1" spans="1:8">
      <c r="A2" s="91" t="s">
        <v>500</v>
      </c>
      <c r="B2" s="91"/>
      <c r="F2" s="6"/>
      <c r="G2" s="6"/>
      <c r="H2" s="6"/>
    </row>
    <row r="3" s="1" customFormat="1" ht="21.75" customHeight="1" spans="1:12">
      <c r="A3" s="92"/>
      <c r="B3" s="93" t="s">
        <v>2</v>
      </c>
      <c r="D3" s="1">
        <v>12.11</v>
      </c>
      <c r="F3" s="1">
        <v>12.22</v>
      </c>
      <c r="I3" s="5"/>
      <c r="L3" s="1">
        <v>1.2</v>
      </c>
    </row>
    <row r="4" s="1" customFormat="1" ht="27" customHeight="1" spans="1:14">
      <c r="A4" s="94" t="s">
        <v>3</v>
      </c>
      <c r="B4" s="94" t="s">
        <v>4</v>
      </c>
      <c r="F4" s="95" t="s">
        <v>56</v>
      </c>
      <c r="G4" s="95" t="s">
        <v>501</v>
      </c>
      <c r="H4" s="95" t="s">
        <v>502</v>
      </c>
      <c r="I4" s="5"/>
      <c r="L4" s="95" t="s">
        <v>56</v>
      </c>
      <c r="M4" s="98" t="s">
        <v>501</v>
      </c>
      <c r="N4" s="95" t="s">
        <v>502</v>
      </c>
    </row>
    <row r="5" ht="27" customHeight="1" spans="1:2">
      <c r="A5" s="96" t="s">
        <v>503</v>
      </c>
      <c r="B5" s="97">
        <v>291</v>
      </c>
    </row>
    <row r="6" ht="27" customHeight="1" spans="1:2">
      <c r="A6" s="96" t="s">
        <v>26</v>
      </c>
      <c r="B6" s="97">
        <v>291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workbookViewId="0">
      <selection activeCell="L21" sqref="L21"/>
    </sheetView>
  </sheetViews>
  <sheetFormatPr defaultColWidth="7" defaultRowHeight="15"/>
  <cols>
    <col min="1" max="1" width="14.625" style="4" customWidth="1"/>
    <col min="2" max="2" width="46.625" style="1" customWidth="1"/>
    <col min="3" max="3" width="13" style="5" customWidth="1"/>
    <col min="4" max="4" width="10.375" style="1" hidden="1" customWidth="1"/>
    <col min="5" max="5" width="9.625" style="6" hidden="1" customWidth="1"/>
    <col min="6" max="6" width="8.125" style="6" hidden="1" customWidth="1"/>
    <col min="7" max="7" width="9.625" style="55" hidden="1" customWidth="1"/>
    <col min="8" max="8" width="17.5" style="55" hidden="1" customWidth="1"/>
    <col min="9" max="9" width="12.5" style="56" hidden="1" customWidth="1"/>
    <col min="10" max="10" width="7" style="57" hidden="1" customWidth="1"/>
    <col min="11" max="12" width="7" style="6" hidden="1" customWidth="1"/>
    <col min="13" max="13" width="13.875" style="6" hidden="1" customWidth="1"/>
    <col min="14" max="14" width="7.875" style="6" hidden="1" customWidth="1"/>
    <col min="15" max="15" width="9.5" style="6" hidden="1" customWidth="1"/>
    <col min="16" max="16" width="6.875" style="6" hidden="1" customWidth="1"/>
    <col min="17" max="17" width="9" style="6" hidden="1" customWidth="1"/>
    <col min="18" max="18" width="5.875" style="6" hidden="1" customWidth="1"/>
    <col min="19" max="19" width="5.25" style="6" hidden="1" customWidth="1"/>
    <col min="20" max="20" width="6.5" style="6" hidden="1" customWidth="1"/>
    <col min="21" max="22" width="7" style="6" hidden="1" customWidth="1"/>
    <col min="23" max="23" width="10.625" style="6" hidden="1" customWidth="1"/>
    <col min="24" max="24" width="10.5" style="6" hidden="1" customWidth="1"/>
    <col min="25" max="25" width="7" style="6" hidden="1" customWidth="1"/>
    <col min="26" max="16384" width="7" style="6"/>
  </cols>
  <sheetData>
    <row r="1" ht="23.25" customHeight="1" spans="1:1">
      <c r="A1" s="7" t="s">
        <v>504</v>
      </c>
    </row>
    <row r="2" ht="22.5" spans="1:9">
      <c r="A2" s="8" t="s">
        <v>505</v>
      </c>
      <c r="B2" s="76"/>
      <c r="C2" s="77"/>
      <c r="G2" s="6"/>
      <c r="H2" s="6"/>
      <c r="I2" s="6"/>
    </row>
    <row r="3" spans="3:13">
      <c r="C3" s="45" t="s">
        <v>368</v>
      </c>
      <c r="E3" s="6">
        <v>12.11</v>
      </c>
      <c r="G3" s="6">
        <v>12.22</v>
      </c>
      <c r="H3" s="6"/>
      <c r="I3" s="6"/>
      <c r="M3" s="6">
        <v>1.2</v>
      </c>
    </row>
    <row r="4" ht="27" customHeight="1" spans="1:15">
      <c r="A4" s="10" t="s">
        <v>338</v>
      </c>
      <c r="B4" s="11" t="s">
        <v>339</v>
      </c>
      <c r="C4" s="12" t="s">
        <v>340</v>
      </c>
      <c r="G4" s="64" t="s">
        <v>506</v>
      </c>
      <c r="H4" s="64" t="s">
        <v>507</v>
      </c>
      <c r="I4" s="64" t="s">
        <v>508</v>
      </c>
      <c r="M4" s="64" t="s">
        <v>506</v>
      </c>
      <c r="N4" s="69" t="s">
        <v>507</v>
      </c>
      <c r="O4" s="64" t="s">
        <v>508</v>
      </c>
    </row>
    <row r="5" ht="27" customHeight="1" spans="1:25">
      <c r="A5" s="63" t="s">
        <v>509</v>
      </c>
      <c r="B5" s="78" t="s">
        <v>510</v>
      </c>
      <c r="C5" s="79">
        <v>291</v>
      </c>
      <c r="D5" s="80">
        <v>105429</v>
      </c>
      <c r="E5" s="81">
        <v>595734.14</v>
      </c>
      <c r="F5" s="6">
        <f>104401+13602</f>
        <v>118003</v>
      </c>
      <c r="G5" s="55" t="s">
        <v>511</v>
      </c>
      <c r="H5" s="55" t="s">
        <v>512</v>
      </c>
      <c r="I5" s="56">
        <v>596221.15</v>
      </c>
      <c r="J5" s="57">
        <f>G5-A5</f>
        <v>-29</v>
      </c>
      <c r="K5" s="70">
        <f>I5-C5</f>
        <v>595930.15</v>
      </c>
      <c r="L5" s="70">
        <v>75943</v>
      </c>
      <c r="M5" s="55" t="s">
        <v>511</v>
      </c>
      <c r="N5" s="55" t="s">
        <v>512</v>
      </c>
      <c r="O5" s="56">
        <v>643048.95</v>
      </c>
      <c r="P5" s="57">
        <f>M5-A5</f>
        <v>-29</v>
      </c>
      <c r="Q5" s="70">
        <f>O5-C5</f>
        <v>642757.95</v>
      </c>
      <c r="S5" s="6">
        <v>717759</v>
      </c>
      <c r="U5" s="72" t="s">
        <v>511</v>
      </c>
      <c r="V5" s="72" t="s">
        <v>512</v>
      </c>
      <c r="W5" s="73">
        <v>659380.53</v>
      </c>
      <c r="X5" s="6">
        <f>C5-W5</f>
        <v>-659089.53</v>
      </c>
      <c r="Y5" s="6">
        <f>U5-A5</f>
        <v>-29</v>
      </c>
    </row>
    <row r="6" s="74" customFormat="1" ht="27" customHeight="1" spans="1:25">
      <c r="A6" s="82" t="s">
        <v>513</v>
      </c>
      <c r="B6" s="78" t="s">
        <v>514</v>
      </c>
      <c r="C6" s="79">
        <v>291</v>
      </c>
      <c r="D6" s="83"/>
      <c r="E6" s="74">
        <v>7616.62</v>
      </c>
      <c r="G6" s="84" t="s">
        <v>515</v>
      </c>
      <c r="H6" s="84" t="s">
        <v>516</v>
      </c>
      <c r="I6" s="84">
        <v>7616.62</v>
      </c>
      <c r="J6" s="74">
        <f>G6-A6</f>
        <v>-2907</v>
      </c>
      <c r="K6" s="74">
        <f>I6-C6</f>
        <v>7325.62</v>
      </c>
      <c r="M6" s="84" t="s">
        <v>515</v>
      </c>
      <c r="N6" s="84" t="s">
        <v>516</v>
      </c>
      <c r="O6" s="84">
        <v>7749.58</v>
      </c>
      <c r="P6" s="74">
        <f>M6-A6</f>
        <v>-2907</v>
      </c>
      <c r="Q6" s="74">
        <f>O6-C6</f>
        <v>7458.58</v>
      </c>
      <c r="U6" s="88" t="s">
        <v>515</v>
      </c>
      <c r="V6" s="88" t="s">
        <v>516</v>
      </c>
      <c r="W6" s="88">
        <v>8475.47</v>
      </c>
      <c r="X6" s="74">
        <f>C6-W6</f>
        <v>-8184.47</v>
      </c>
      <c r="Y6" s="74">
        <f>U6-A6</f>
        <v>-2907</v>
      </c>
    </row>
    <row r="7" s="75" customFormat="1" ht="27" customHeight="1" spans="1:25">
      <c r="A7" s="82" t="s">
        <v>517</v>
      </c>
      <c r="B7" s="78" t="s">
        <v>518</v>
      </c>
      <c r="C7" s="79">
        <v>291</v>
      </c>
      <c r="D7" s="85"/>
      <c r="E7" s="75">
        <v>3922.87</v>
      </c>
      <c r="G7" s="86" t="s">
        <v>519</v>
      </c>
      <c r="H7" s="86" t="s">
        <v>520</v>
      </c>
      <c r="I7" s="86">
        <v>3922.87</v>
      </c>
      <c r="J7" s="75">
        <f>G7-A7</f>
        <v>-290702</v>
      </c>
      <c r="K7" s="75">
        <f>I7-C7</f>
        <v>3631.87</v>
      </c>
      <c r="L7" s="75">
        <v>750</v>
      </c>
      <c r="M7" s="86" t="s">
        <v>519</v>
      </c>
      <c r="N7" s="86" t="s">
        <v>520</v>
      </c>
      <c r="O7" s="86">
        <v>4041.81</v>
      </c>
      <c r="P7" s="75">
        <f>M7-A7</f>
        <v>-290702</v>
      </c>
      <c r="Q7" s="75">
        <f>O7-C7</f>
        <v>3750.81</v>
      </c>
      <c r="U7" s="89" t="s">
        <v>519</v>
      </c>
      <c r="V7" s="89" t="s">
        <v>520</v>
      </c>
      <c r="W7" s="89">
        <v>4680.94</v>
      </c>
      <c r="X7" s="75">
        <f>C7-W7</f>
        <v>-4389.94</v>
      </c>
      <c r="Y7" s="75">
        <f>U7-A7</f>
        <v>-290702</v>
      </c>
    </row>
    <row r="8" ht="27" customHeight="1" spans="1:24">
      <c r="A8" s="11" t="s">
        <v>470</v>
      </c>
      <c r="B8" s="11"/>
      <c r="C8" s="87">
        <v>291</v>
      </c>
      <c r="G8" s="64" t="str">
        <f>""</f>
        <v/>
      </c>
      <c r="H8" s="64" t="str">
        <f>""</f>
        <v/>
      </c>
      <c r="I8" s="64" t="str">
        <f>""</f>
        <v/>
      </c>
      <c r="M8" s="64" t="str">
        <f>""</f>
        <v/>
      </c>
      <c r="N8" s="69" t="str">
        <f>""</f>
        <v/>
      </c>
      <c r="O8" s="64" t="str">
        <f>""</f>
        <v/>
      </c>
      <c r="W8" s="90" t="e">
        <f>#REF!+#REF!+#REF!+#REF!+#REF!+#REF!+#REF!+#REF!+#REF!+#REF!+#REF!+#REF!+#REF!+#REF!+#REF!+#REF!+#REF!+#REF!+#REF!+#REF!+#REF!</f>
        <v>#REF!</v>
      </c>
      <c r="X8" s="90" t="e">
        <f>#REF!+#REF!+#REF!+#REF!+#REF!+#REF!+#REF!+#REF!+#REF!+#REF!+#REF!+#REF!+#REF!+#REF!+#REF!+#REF!+#REF!+#REF!+#REF!+#REF!+#REF!</f>
        <v>#REF!</v>
      </c>
    </row>
    <row r="9" ht="19.5" customHeight="1" spans="17:25">
      <c r="Q9" s="70"/>
      <c r="U9" s="72" t="s">
        <v>474</v>
      </c>
      <c r="V9" s="72" t="s">
        <v>475</v>
      </c>
      <c r="W9" s="73">
        <v>19998</v>
      </c>
      <c r="X9" s="6">
        <f>C9-W9</f>
        <v>-19998</v>
      </c>
      <c r="Y9" s="6">
        <f>U9-A9</f>
        <v>23203</v>
      </c>
    </row>
    <row r="10" ht="19.5" customHeight="1" spans="17:25">
      <c r="Q10" s="70"/>
      <c r="U10" s="72" t="s">
        <v>476</v>
      </c>
      <c r="V10" s="72" t="s">
        <v>477</v>
      </c>
      <c r="W10" s="73">
        <v>19998</v>
      </c>
      <c r="X10" s="6">
        <f>C10-W10</f>
        <v>-19998</v>
      </c>
      <c r="Y10" s="6">
        <f>U10-A10</f>
        <v>2320301</v>
      </c>
    </row>
    <row r="11" ht="19.5" customHeight="1" spans="17:17">
      <c r="Q11" s="70"/>
    </row>
    <row r="12" ht="19.5" customHeight="1" spans="17:17">
      <c r="Q12" s="70"/>
    </row>
    <row r="13" ht="19.5" customHeight="1" spans="17:17">
      <c r="Q13" s="70"/>
    </row>
    <row r="14" ht="19.5" customHeight="1" spans="17:17">
      <c r="Q14" s="70"/>
    </row>
    <row r="15" ht="19.5" customHeight="1" spans="17:17">
      <c r="Q15" s="70"/>
    </row>
    <row r="16" ht="19.5" customHeight="1" spans="17:17">
      <c r="Q16" s="70"/>
    </row>
    <row r="17" ht="19.5" customHeight="1" spans="17:17">
      <c r="Q17" s="70"/>
    </row>
    <row r="18" ht="19.5" customHeight="1" spans="17:17">
      <c r="Q18" s="70"/>
    </row>
    <row r="19" ht="19.5" customHeight="1" spans="17:17">
      <c r="Q19" s="70"/>
    </row>
    <row r="20" ht="19.5" customHeight="1" spans="17:17">
      <c r="Q20" s="70"/>
    </row>
    <row r="21" ht="19.5" customHeight="1" spans="17:17">
      <c r="Q21" s="70"/>
    </row>
    <row r="22" ht="19.5" customHeight="1" spans="17:17">
      <c r="Q22" s="70"/>
    </row>
    <row r="23" ht="19.5" customHeight="1" spans="17:17">
      <c r="Q23" s="70"/>
    </row>
  </sheetData>
  <mergeCells count="2">
    <mergeCell ref="A2:C2"/>
    <mergeCell ref="A8:B8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workbookViewId="0">
      <selection activeCell="L21" sqref="L21"/>
    </sheetView>
  </sheetViews>
  <sheetFormatPr defaultColWidth="7" defaultRowHeight="15"/>
  <cols>
    <col min="1" max="1" width="39.875" style="4" customWidth="1"/>
    <col min="2" max="2" width="37" style="4" customWidth="1"/>
    <col min="3" max="3" width="10.375" style="1" hidden="1" customWidth="1"/>
    <col min="4" max="4" width="9.625" style="6" hidden="1" customWidth="1"/>
    <col min="5" max="5" width="8.125" style="6" hidden="1" customWidth="1"/>
    <col min="6" max="6" width="9.625" style="55" hidden="1" customWidth="1"/>
    <col min="7" max="7" width="17.5" style="55" hidden="1" customWidth="1"/>
    <col min="8" max="8" width="12.5" style="56" hidden="1" customWidth="1"/>
    <col min="9" max="9" width="7" style="57" hidden="1" customWidth="1"/>
    <col min="10" max="11" width="7" style="6" hidden="1" customWidth="1"/>
    <col min="12" max="12" width="13.875" style="6" hidden="1" customWidth="1"/>
    <col min="13" max="13" width="7.875" style="6" hidden="1" customWidth="1"/>
    <col min="14" max="14" width="9.5" style="6" hidden="1" customWidth="1"/>
    <col min="15" max="15" width="6.875" style="6" hidden="1" customWidth="1"/>
    <col min="16" max="16" width="9" style="6" hidden="1" customWidth="1"/>
    <col min="17" max="17" width="5.875" style="6" hidden="1" customWidth="1"/>
    <col min="18" max="18" width="5.25" style="6" hidden="1" customWidth="1"/>
    <col min="19" max="19" width="6.5" style="6" hidden="1" customWidth="1"/>
    <col min="20" max="21" width="7" style="6" hidden="1" customWidth="1"/>
    <col min="22" max="22" width="10.625" style="6" hidden="1" customWidth="1"/>
    <col min="23" max="23" width="10.5" style="6" hidden="1" customWidth="1"/>
    <col min="24" max="24" width="7" style="6" hidden="1" customWidth="1"/>
    <col min="25" max="16384" width="7" style="6"/>
  </cols>
  <sheetData>
    <row r="1" ht="21.75" customHeight="1" spans="1:2">
      <c r="A1" s="7" t="s">
        <v>521</v>
      </c>
      <c r="B1" s="7"/>
    </row>
    <row r="2" ht="51.75" customHeight="1" spans="1:8">
      <c r="A2" s="58" t="s">
        <v>522</v>
      </c>
      <c r="B2" s="59"/>
      <c r="F2" s="6"/>
      <c r="G2" s="6"/>
      <c r="H2" s="6"/>
    </row>
    <row r="3" spans="2:12">
      <c r="B3" s="45" t="s">
        <v>368</v>
      </c>
      <c r="D3" s="6">
        <v>12.11</v>
      </c>
      <c r="F3" s="6">
        <v>12.22</v>
      </c>
      <c r="G3" s="6"/>
      <c r="H3" s="6"/>
      <c r="L3" s="6">
        <v>1.2</v>
      </c>
    </row>
    <row r="4" s="54" customFormat="1" ht="39.75" customHeight="1" spans="1:14">
      <c r="A4" s="60" t="s">
        <v>369</v>
      </c>
      <c r="B4" s="60" t="s">
        <v>4</v>
      </c>
      <c r="C4" s="61"/>
      <c r="F4" s="62" t="s">
        <v>467</v>
      </c>
      <c r="G4" s="62" t="s">
        <v>468</v>
      </c>
      <c r="H4" s="62" t="s">
        <v>469</v>
      </c>
      <c r="I4" s="67"/>
      <c r="L4" s="62" t="s">
        <v>467</v>
      </c>
      <c r="M4" s="68" t="s">
        <v>468</v>
      </c>
      <c r="N4" s="62" t="s">
        <v>469</v>
      </c>
    </row>
    <row r="5" ht="39.75" customHeight="1" spans="1:23">
      <c r="A5" s="10" t="s">
        <v>470</v>
      </c>
      <c r="B5" s="63"/>
      <c r="F5" s="64" t="str">
        <f>""</f>
        <v/>
      </c>
      <c r="G5" s="64" t="str">
        <f>""</f>
        <v/>
      </c>
      <c r="H5" s="64" t="str">
        <f>""</f>
        <v/>
      </c>
      <c r="L5" s="64" t="str">
        <f>""</f>
        <v/>
      </c>
      <c r="M5" s="69" t="str">
        <f>""</f>
        <v/>
      </c>
      <c r="N5" s="64" t="str">
        <f>""</f>
        <v/>
      </c>
      <c r="V5" s="71" t="e">
        <f>V6+#REF!+#REF!+#REF!+#REF!+#REF!+#REF!+#REF!+#REF!+#REF!+#REF!+#REF!+#REF!+#REF!+#REF!+#REF!+#REF!+#REF!+#REF!+#REF!+#REF!</f>
        <v>#REF!</v>
      </c>
      <c r="W5" s="71" t="e">
        <f>W6+#REF!+#REF!+#REF!+#REF!+#REF!+#REF!+#REF!+#REF!+#REF!+#REF!+#REF!+#REF!+#REF!+#REF!+#REF!+#REF!+#REF!+#REF!+#REF!+#REF!</f>
        <v>#REF!</v>
      </c>
    </row>
    <row r="6" ht="17.25" customHeight="1" spans="1:24">
      <c r="A6" s="65" t="s">
        <v>523</v>
      </c>
      <c r="B6" s="66"/>
      <c r="P6" s="70"/>
      <c r="T6" s="72" t="s">
        <v>472</v>
      </c>
      <c r="U6" s="72" t="s">
        <v>473</v>
      </c>
      <c r="V6" s="73">
        <v>19998</v>
      </c>
      <c r="W6" s="6" t="e">
        <f>#REF!-V6</f>
        <v>#REF!</v>
      </c>
      <c r="X6" s="6" t="e">
        <f>T6-A6</f>
        <v>#VALUE!</v>
      </c>
    </row>
    <row r="7" ht="19.5" customHeight="1" spans="16:24">
      <c r="P7" s="70"/>
      <c r="T7" s="72" t="s">
        <v>474</v>
      </c>
      <c r="U7" s="72" t="s">
        <v>475</v>
      </c>
      <c r="V7" s="73">
        <v>19998</v>
      </c>
      <c r="W7" s="6" t="e">
        <f>#REF!-V7</f>
        <v>#REF!</v>
      </c>
      <c r="X7" s="6">
        <f>T7-A7</f>
        <v>23203</v>
      </c>
    </row>
    <row r="8" ht="19.5" customHeight="1" spans="16:24">
      <c r="P8" s="70"/>
      <c r="T8" s="72" t="s">
        <v>476</v>
      </c>
      <c r="U8" s="72" t="s">
        <v>477</v>
      </c>
      <c r="V8" s="73">
        <v>19998</v>
      </c>
      <c r="W8" s="6" t="e">
        <f>#REF!-V8</f>
        <v>#REF!</v>
      </c>
      <c r="X8" s="6">
        <f>T8-A8</f>
        <v>2320301</v>
      </c>
    </row>
    <row r="9" ht="19.5" customHeight="1" spans="16:16">
      <c r="P9" s="70"/>
    </row>
    <row r="10" ht="19.5" customHeight="1" spans="1:16">
      <c r="A10" s="6"/>
      <c r="B10" s="6"/>
      <c r="C10" s="6"/>
      <c r="F10" s="6"/>
      <c r="G10" s="6"/>
      <c r="H10" s="6"/>
      <c r="I10" s="6"/>
      <c r="P10" s="70"/>
    </row>
    <row r="11" ht="19.5" customHeight="1" spans="1:16">
      <c r="A11" s="6"/>
      <c r="B11" s="6"/>
      <c r="C11" s="6"/>
      <c r="F11" s="6"/>
      <c r="G11" s="6"/>
      <c r="H11" s="6"/>
      <c r="I11" s="6"/>
      <c r="P11" s="70"/>
    </row>
    <row r="12" ht="19.5" customHeight="1" spans="1:16">
      <c r="A12" s="6"/>
      <c r="B12" s="6"/>
      <c r="C12" s="6"/>
      <c r="F12" s="6"/>
      <c r="G12" s="6"/>
      <c r="H12" s="6"/>
      <c r="I12" s="6"/>
      <c r="P12" s="70"/>
    </row>
    <row r="13" ht="19.5" customHeight="1" spans="1:16">
      <c r="A13" s="6"/>
      <c r="B13" s="6"/>
      <c r="C13" s="6"/>
      <c r="F13" s="6"/>
      <c r="G13" s="6"/>
      <c r="H13" s="6"/>
      <c r="I13" s="6"/>
      <c r="P13" s="70"/>
    </row>
    <row r="14" ht="19.5" customHeight="1" spans="1:16">
      <c r="A14" s="6"/>
      <c r="B14" s="6"/>
      <c r="C14" s="6"/>
      <c r="F14" s="6"/>
      <c r="G14" s="6"/>
      <c r="H14" s="6"/>
      <c r="I14" s="6"/>
      <c r="P14" s="70"/>
    </row>
    <row r="15" ht="19.5" customHeight="1" spans="1:16">
      <c r="A15" s="6"/>
      <c r="B15" s="6"/>
      <c r="C15" s="6"/>
      <c r="F15" s="6"/>
      <c r="G15" s="6"/>
      <c r="H15" s="6"/>
      <c r="I15" s="6"/>
      <c r="P15" s="70"/>
    </row>
    <row r="16" ht="19.5" customHeight="1" spans="1:16">
      <c r="A16" s="6"/>
      <c r="B16" s="6"/>
      <c r="C16" s="6"/>
      <c r="F16" s="6"/>
      <c r="G16" s="6"/>
      <c r="H16" s="6"/>
      <c r="I16" s="6"/>
      <c r="P16" s="70"/>
    </row>
    <row r="17" ht="19.5" customHeight="1" spans="1:16">
      <c r="A17" s="6"/>
      <c r="B17" s="6"/>
      <c r="C17" s="6"/>
      <c r="F17" s="6"/>
      <c r="G17" s="6"/>
      <c r="H17" s="6"/>
      <c r="I17" s="6"/>
      <c r="P17" s="70"/>
    </row>
    <row r="18" ht="19.5" customHeight="1" spans="1:16">
      <c r="A18" s="6"/>
      <c r="B18" s="6"/>
      <c r="C18" s="6"/>
      <c r="F18" s="6"/>
      <c r="G18" s="6"/>
      <c r="H18" s="6"/>
      <c r="I18" s="6"/>
      <c r="P18" s="70"/>
    </row>
    <row r="19" ht="19.5" customHeight="1" spans="1:16">
      <c r="A19" s="6"/>
      <c r="B19" s="6"/>
      <c r="C19" s="6"/>
      <c r="F19" s="6"/>
      <c r="G19" s="6"/>
      <c r="H19" s="6"/>
      <c r="I19" s="6"/>
      <c r="P19" s="70"/>
    </row>
    <row r="20" ht="19.5" customHeight="1" spans="1:16">
      <c r="A20" s="6"/>
      <c r="B20" s="6"/>
      <c r="C20" s="6"/>
      <c r="F20" s="6"/>
      <c r="G20" s="6"/>
      <c r="H20" s="6"/>
      <c r="I20" s="6"/>
      <c r="P20" s="70"/>
    </row>
    <row r="21" ht="19.5" customHeight="1" spans="1:16">
      <c r="A21" s="6"/>
      <c r="B21" s="6"/>
      <c r="C21" s="6"/>
      <c r="F21" s="6"/>
      <c r="G21" s="6"/>
      <c r="H21" s="6"/>
      <c r="I21" s="6"/>
      <c r="P21" s="70"/>
    </row>
  </sheetData>
  <mergeCells count="2">
    <mergeCell ref="A2:B2"/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L21" sqref="L21"/>
    </sheetView>
  </sheetViews>
  <sheetFormatPr defaultColWidth="0" defaultRowHeight="15.75" outlineLevelRow="5" outlineLevelCol="2"/>
  <cols>
    <col min="1" max="1" width="40.25" style="39" customWidth="1"/>
    <col min="2" max="2" width="37.625" style="39" customWidth="1"/>
    <col min="3" max="3" width="8" style="39" customWidth="1"/>
    <col min="4" max="4" width="7.875" style="39" customWidth="1"/>
    <col min="5" max="5" width="8.5" style="39" hidden="1" customWidth="1"/>
    <col min="6" max="6" width="7.875" style="39" hidden="1" customWidth="1"/>
    <col min="7" max="254" width="7.875" style="39" customWidth="1"/>
    <col min="255" max="255" width="35.75" style="39" customWidth="1"/>
    <col min="256" max="16384" width="0" style="39" hidden="1"/>
  </cols>
  <sheetData>
    <row r="1" ht="27" customHeight="1" spans="1:2">
      <c r="A1" s="40" t="s">
        <v>524</v>
      </c>
      <c r="B1" s="41"/>
    </row>
    <row r="2" ht="39.95" customHeight="1" spans="1:2">
      <c r="A2" s="42" t="s">
        <v>525</v>
      </c>
      <c r="B2" s="43"/>
    </row>
    <row r="3" s="36" customFormat="1" ht="18.75" customHeight="1" spans="1:2">
      <c r="A3" s="44"/>
      <c r="B3" s="45" t="s">
        <v>368</v>
      </c>
    </row>
    <row r="4" s="37" customFormat="1" ht="53.25" customHeight="1" spans="1:3">
      <c r="A4" s="46" t="s">
        <v>377</v>
      </c>
      <c r="B4" s="47" t="s">
        <v>4</v>
      </c>
      <c r="C4" s="48"/>
    </row>
    <row r="5" s="38" customFormat="1" ht="53.25" customHeight="1" spans="1:3">
      <c r="A5" s="49" t="s">
        <v>470</v>
      </c>
      <c r="B5" s="50"/>
      <c r="C5" s="51"/>
    </row>
    <row r="6" spans="1:2">
      <c r="A6" s="52" t="s">
        <v>526</v>
      </c>
      <c r="B6" s="53"/>
    </row>
  </sheetData>
  <mergeCells count="1"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33" sqref="$A33:$XFD33"/>
    </sheetView>
  </sheetViews>
  <sheetFormatPr defaultColWidth="9" defaultRowHeight="20.25" customHeight="1" outlineLevelCol="2"/>
  <cols>
    <col min="1" max="1" width="17.125" style="22" customWidth="1"/>
    <col min="2" max="2" width="49.625" style="22" customWidth="1"/>
    <col min="3" max="3" width="17.25" style="23" customWidth="1"/>
    <col min="4" max="16384" width="9" style="22"/>
  </cols>
  <sheetData>
    <row r="1" customHeight="1" spans="1:1">
      <c r="A1" s="18" t="s">
        <v>527</v>
      </c>
    </row>
    <row r="2" customHeight="1" spans="1:3">
      <c r="A2" s="24" t="s">
        <v>528</v>
      </c>
      <c r="B2" s="24"/>
      <c r="C2" s="24"/>
    </row>
    <row r="3" s="18" customFormat="1" customHeight="1" spans="3:3">
      <c r="C3" s="25" t="s">
        <v>55</v>
      </c>
    </row>
    <row r="4" s="19" customFormat="1" customHeight="1" spans="1:3">
      <c r="A4" s="26" t="s">
        <v>338</v>
      </c>
      <c r="B4" s="26" t="s">
        <v>339</v>
      </c>
      <c r="C4" s="27" t="s">
        <v>340</v>
      </c>
    </row>
    <row r="5" s="19" customFormat="1" customHeight="1" spans="1:3">
      <c r="A5" s="28">
        <v>102</v>
      </c>
      <c r="B5" s="28" t="s">
        <v>529</v>
      </c>
      <c r="C5" s="29">
        <f>C6+C11+C13+C17+C19+C25+C30</f>
        <v>75014</v>
      </c>
    </row>
    <row r="6" s="20" customFormat="1" customHeight="1" spans="1:3">
      <c r="A6" s="30">
        <v>10201</v>
      </c>
      <c r="B6" s="30" t="s">
        <v>530</v>
      </c>
      <c r="C6" s="31"/>
    </row>
    <row r="7" s="21" customFormat="1" customHeight="1" spans="1:3">
      <c r="A7" s="32">
        <v>1020101</v>
      </c>
      <c r="B7" s="33" t="s">
        <v>531</v>
      </c>
      <c r="C7" s="31"/>
    </row>
    <row r="8" s="21" customFormat="1" customHeight="1" spans="1:3">
      <c r="A8" s="32">
        <v>1020102</v>
      </c>
      <c r="B8" s="33" t="s">
        <v>532</v>
      </c>
      <c r="C8" s="31"/>
    </row>
    <row r="9" s="18" customFormat="1" customHeight="1" spans="1:3">
      <c r="A9" s="32">
        <v>1020103</v>
      </c>
      <c r="B9" s="33" t="s">
        <v>533</v>
      </c>
      <c r="C9" s="31"/>
    </row>
    <row r="10" s="19" customFormat="1" customHeight="1" spans="1:3">
      <c r="A10" s="32">
        <v>1020199</v>
      </c>
      <c r="B10" s="33" t="s">
        <v>534</v>
      </c>
      <c r="C10" s="31"/>
    </row>
    <row r="11" s="18" customFormat="1" customHeight="1" spans="1:3">
      <c r="A11" s="30">
        <v>10202</v>
      </c>
      <c r="B11" s="30" t="s">
        <v>535</v>
      </c>
      <c r="C11" s="31"/>
    </row>
    <row r="12" s="19" customFormat="1" customHeight="1" spans="1:3">
      <c r="A12" s="32">
        <v>1020201</v>
      </c>
      <c r="B12" s="32" t="s">
        <v>536</v>
      </c>
      <c r="C12" s="31"/>
    </row>
    <row r="13" s="18" customFormat="1" customHeight="1" spans="1:3">
      <c r="A13" s="30" t="s">
        <v>537</v>
      </c>
      <c r="B13" s="34" t="s">
        <v>538</v>
      </c>
      <c r="C13" s="31"/>
    </row>
    <row r="14" s="18" customFormat="1" customHeight="1" spans="1:3">
      <c r="A14" s="32">
        <v>1020301</v>
      </c>
      <c r="B14" s="35" t="s">
        <v>539</v>
      </c>
      <c r="C14" s="31"/>
    </row>
    <row r="15" s="19" customFormat="1" customHeight="1" spans="1:3">
      <c r="A15" s="32">
        <v>1020303</v>
      </c>
      <c r="B15" s="35" t="s">
        <v>540</v>
      </c>
      <c r="C15" s="31"/>
    </row>
    <row r="16" s="18" customFormat="1" customHeight="1" spans="1:3">
      <c r="A16" s="32">
        <v>1020399</v>
      </c>
      <c r="B16" s="35" t="s">
        <v>541</v>
      </c>
      <c r="C16" s="31"/>
    </row>
    <row r="17" s="19" customFormat="1" customHeight="1" spans="1:3">
      <c r="A17" s="30" t="s">
        <v>542</v>
      </c>
      <c r="B17" s="34" t="s">
        <v>543</v>
      </c>
      <c r="C17" s="31"/>
    </row>
    <row r="18" s="19" customFormat="1" customHeight="1" spans="1:3">
      <c r="A18" s="32">
        <v>1020401</v>
      </c>
      <c r="B18" s="35" t="s">
        <v>544</v>
      </c>
      <c r="C18" s="31"/>
    </row>
    <row r="19" s="19" customFormat="1" customHeight="1" spans="1:3">
      <c r="A19" s="30">
        <v>10210</v>
      </c>
      <c r="B19" s="34" t="s">
        <v>545</v>
      </c>
      <c r="C19" s="31">
        <v>31445</v>
      </c>
    </row>
    <row r="20" s="19" customFormat="1" customHeight="1" spans="1:3">
      <c r="A20" s="32">
        <v>1021001</v>
      </c>
      <c r="B20" s="35" t="s">
        <v>546</v>
      </c>
      <c r="C20" s="31"/>
    </row>
    <row r="21" s="19" customFormat="1" customHeight="1" spans="1:3">
      <c r="A21" s="32">
        <v>1021002</v>
      </c>
      <c r="B21" s="35" t="s">
        <v>547</v>
      </c>
      <c r="C21" s="31"/>
    </row>
    <row r="22" s="19" customFormat="1" customHeight="1" spans="1:3">
      <c r="A22" s="32">
        <v>1021003</v>
      </c>
      <c r="B22" s="35" t="s">
        <v>548</v>
      </c>
      <c r="C22" s="31"/>
    </row>
    <row r="23" s="19" customFormat="1" customHeight="1" spans="1:3">
      <c r="A23" s="32">
        <v>1021004</v>
      </c>
      <c r="B23" s="35" t="s">
        <v>549</v>
      </c>
      <c r="C23" s="31"/>
    </row>
    <row r="24" s="18" customFormat="1" customHeight="1" spans="1:3">
      <c r="A24" s="32">
        <v>1021099</v>
      </c>
      <c r="B24" s="35" t="s">
        <v>550</v>
      </c>
      <c r="C24" s="31"/>
    </row>
    <row r="25" s="18" customFormat="1" customHeight="1" spans="1:3">
      <c r="A25" s="30">
        <v>10211</v>
      </c>
      <c r="B25" s="34" t="s">
        <v>551</v>
      </c>
      <c r="C25" s="31">
        <f>SUM(C26:C29)</f>
        <v>43569</v>
      </c>
    </row>
    <row r="26" s="18" customFormat="1" customHeight="1" spans="1:3">
      <c r="A26" s="32" t="s">
        <v>552</v>
      </c>
      <c r="B26" s="35" t="s">
        <v>553</v>
      </c>
      <c r="C26" s="31">
        <v>19317</v>
      </c>
    </row>
    <row r="27" s="18" customFormat="1" customHeight="1" spans="1:3">
      <c r="A27" s="32">
        <v>1021102</v>
      </c>
      <c r="B27" s="35" t="s">
        <v>554</v>
      </c>
      <c r="C27" s="31">
        <v>21882</v>
      </c>
    </row>
    <row r="28" customHeight="1" spans="1:3">
      <c r="A28" s="32" t="s">
        <v>555</v>
      </c>
      <c r="B28" s="35" t="s">
        <v>556</v>
      </c>
      <c r="C28" s="31"/>
    </row>
    <row r="29" customHeight="1" spans="1:3">
      <c r="A29" s="32">
        <v>1021199</v>
      </c>
      <c r="B29" s="35" t="s">
        <v>557</v>
      </c>
      <c r="C29" s="31">
        <v>2370</v>
      </c>
    </row>
    <row r="30" customHeight="1" spans="1:3">
      <c r="A30" s="30">
        <v>10212</v>
      </c>
      <c r="B30" s="34" t="s">
        <v>558</v>
      </c>
      <c r="C30" s="31"/>
    </row>
    <row r="31" customHeight="1" spans="1:3">
      <c r="A31" s="32">
        <v>1021201</v>
      </c>
      <c r="B31" s="35" t="s">
        <v>559</v>
      </c>
      <c r="C31" s="31"/>
    </row>
    <row r="32" customHeight="1" spans="1:3">
      <c r="A32" s="32">
        <v>1021202</v>
      </c>
      <c r="B32" s="35" t="s">
        <v>560</v>
      </c>
      <c r="C32" s="31"/>
    </row>
    <row r="33" customHeight="1" spans="1:3">
      <c r="A33" s="32" t="s">
        <v>561</v>
      </c>
      <c r="B33" s="35" t="s">
        <v>562</v>
      </c>
      <c r="C33" s="31"/>
    </row>
  </sheetData>
  <mergeCells count="1">
    <mergeCell ref="A2:C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10" workbookViewId="0">
      <selection activeCell="I12" sqref="I11:I12"/>
    </sheetView>
  </sheetViews>
  <sheetFormatPr defaultColWidth="7" defaultRowHeight="15" outlineLevelCol="2"/>
  <cols>
    <col min="1" max="1" width="15.625" style="4" customWidth="1"/>
    <col min="2" max="2" width="46.625" style="1" customWidth="1"/>
    <col min="3" max="3" width="15.875" style="5" customWidth="1"/>
    <col min="4" max="16384" width="7" style="6"/>
  </cols>
  <sheetData>
    <row r="1" ht="21.75" customHeight="1" spans="1:1">
      <c r="A1" s="7" t="s">
        <v>563</v>
      </c>
    </row>
    <row r="2" ht="22.5" spans="1:3">
      <c r="A2" s="8" t="s">
        <v>564</v>
      </c>
      <c r="B2" s="8"/>
      <c r="C2" s="8"/>
    </row>
    <row r="3" s="1" customFormat="1" ht="21" customHeight="1" spans="1:3">
      <c r="A3" s="4"/>
      <c r="C3" s="9" t="s">
        <v>55</v>
      </c>
    </row>
    <row r="4" s="1" customFormat="1" ht="27" customHeight="1" spans="1:3">
      <c r="A4" s="10" t="s">
        <v>338</v>
      </c>
      <c r="B4" s="11" t="s">
        <v>339</v>
      </c>
      <c r="C4" s="12" t="s">
        <v>340</v>
      </c>
    </row>
    <row r="5" s="1" customFormat="1" ht="26.25" customHeight="1" spans="1:3">
      <c r="A5" s="13" t="s">
        <v>565</v>
      </c>
      <c r="B5" s="13" t="s">
        <v>566</v>
      </c>
      <c r="C5" s="14">
        <f>C6+C10+C14+C18+C20</f>
        <v>59552</v>
      </c>
    </row>
    <row r="6" s="2" customFormat="1" ht="26.25" customHeight="1" spans="1:3">
      <c r="A6" s="15">
        <v>20901</v>
      </c>
      <c r="B6" s="15" t="s">
        <v>567</v>
      </c>
      <c r="C6" s="16"/>
    </row>
    <row r="7" s="3" customFormat="1" ht="26.25" customHeight="1" spans="1:3">
      <c r="A7" s="15" t="s">
        <v>568</v>
      </c>
      <c r="B7" s="15" t="s">
        <v>569</v>
      </c>
      <c r="C7" s="16"/>
    </row>
    <row r="8" s="3" customFormat="1" ht="26.25" customHeight="1" spans="1:3">
      <c r="A8" s="15" t="s">
        <v>570</v>
      </c>
      <c r="B8" s="15" t="s">
        <v>571</v>
      </c>
      <c r="C8" s="16"/>
    </row>
    <row r="9" s="1" customFormat="1" ht="26.25" customHeight="1" spans="1:3">
      <c r="A9" s="15" t="s">
        <v>572</v>
      </c>
      <c r="B9" s="15" t="s">
        <v>573</v>
      </c>
      <c r="C9" s="16"/>
    </row>
    <row r="10" s="1" customFormat="1" ht="26.25" customHeight="1" spans="1:3">
      <c r="A10" s="15" t="s">
        <v>574</v>
      </c>
      <c r="B10" s="15" t="s">
        <v>575</v>
      </c>
      <c r="C10" s="16"/>
    </row>
    <row r="11" s="1" customFormat="1" ht="26.25" customHeight="1" spans="1:3">
      <c r="A11" s="15" t="s">
        <v>576</v>
      </c>
      <c r="B11" s="15" t="s">
        <v>577</v>
      </c>
      <c r="C11" s="16"/>
    </row>
    <row r="12" s="1" customFormat="1" ht="26.25" customHeight="1" spans="1:3">
      <c r="A12" s="15" t="s">
        <v>578</v>
      </c>
      <c r="B12" s="15" t="s">
        <v>579</v>
      </c>
      <c r="C12" s="16"/>
    </row>
    <row r="13" s="1" customFormat="1" ht="26.25" customHeight="1" spans="1:3">
      <c r="A13" s="17" t="s">
        <v>580</v>
      </c>
      <c r="B13" s="17" t="s">
        <v>581</v>
      </c>
      <c r="C13" s="16"/>
    </row>
    <row r="14" s="1" customFormat="1" ht="26.25" customHeight="1" spans="1:3">
      <c r="A14" s="15" t="s">
        <v>582</v>
      </c>
      <c r="B14" s="15" t="s">
        <v>583</v>
      </c>
      <c r="C14" s="16">
        <v>23594</v>
      </c>
    </row>
    <row r="15" s="1" customFormat="1" ht="26.25" customHeight="1" spans="1:3">
      <c r="A15" s="15" t="s">
        <v>584</v>
      </c>
      <c r="B15" s="15" t="s">
        <v>585</v>
      </c>
      <c r="C15" s="16"/>
    </row>
    <row r="16" s="1" customFormat="1" ht="26.25" customHeight="1" spans="1:3">
      <c r="A16" s="15" t="s">
        <v>586</v>
      </c>
      <c r="B16" s="15" t="s">
        <v>587</v>
      </c>
      <c r="C16" s="16"/>
    </row>
    <row r="17" s="1" customFormat="1" ht="26.25" customHeight="1" spans="1:3">
      <c r="A17" s="15" t="s">
        <v>588</v>
      </c>
      <c r="B17" s="15" t="s">
        <v>589</v>
      </c>
      <c r="C17" s="16"/>
    </row>
    <row r="18" s="1" customFormat="1" ht="26.25" customHeight="1" spans="1:3">
      <c r="A18" s="15" t="s">
        <v>590</v>
      </c>
      <c r="B18" s="15" t="s">
        <v>591</v>
      </c>
      <c r="C18" s="16">
        <v>35958</v>
      </c>
    </row>
    <row r="19" s="1" customFormat="1" ht="26.25" customHeight="1" spans="1:3">
      <c r="A19" s="15" t="s">
        <v>592</v>
      </c>
      <c r="B19" s="15" t="s">
        <v>593</v>
      </c>
      <c r="C19" s="16"/>
    </row>
    <row r="20" s="1" customFormat="1" ht="26.25" customHeight="1" spans="1:3">
      <c r="A20" s="15">
        <v>20912</v>
      </c>
      <c r="B20" s="15" t="s">
        <v>594</v>
      </c>
      <c r="C20" s="16"/>
    </row>
    <row r="21" s="1" customFormat="1" ht="26.25" customHeight="1" spans="1:3">
      <c r="A21" s="15">
        <v>2091201</v>
      </c>
      <c r="B21" s="15" t="s">
        <v>595</v>
      </c>
      <c r="C21" s="16"/>
    </row>
    <row r="22" s="1" customFormat="1" ht="26.25" customHeight="1" spans="1:3">
      <c r="A22" s="15">
        <v>2091202</v>
      </c>
      <c r="B22" s="15" t="s">
        <v>596</v>
      </c>
      <c r="C22" s="16"/>
    </row>
    <row r="23" ht="25.5" customHeight="1" spans="1:3">
      <c r="A23" s="15">
        <v>2091299</v>
      </c>
      <c r="B23" s="15" t="s">
        <v>597</v>
      </c>
      <c r="C23" s="16"/>
    </row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</sheetData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workbookViewId="0">
      <selection activeCell="H8" sqref="H8"/>
    </sheetView>
  </sheetViews>
  <sheetFormatPr defaultColWidth="7" defaultRowHeight="15" outlineLevelCol="1"/>
  <cols>
    <col min="1" max="1" width="35.125" style="4" customWidth="1"/>
    <col min="2" max="2" width="29.625" style="5" customWidth="1"/>
    <col min="3" max="16384" width="7" style="6"/>
  </cols>
  <sheetData>
    <row r="1" ht="29.25" customHeight="1" spans="1:1">
      <c r="A1" s="7" t="s">
        <v>27</v>
      </c>
    </row>
    <row r="2" ht="28.5" customHeight="1" spans="1:2">
      <c r="A2" s="91" t="s">
        <v>28</v>
      </c>
      <c r="B2" s="91"/>
    </row>
    <row r="3" s="1" customFormat="1" ht="21.75" customHeight="1" spans="1:2">
      <c r="A3" s="92"/>
      <c r="B3" s="93" t="s">
        <v>2</v>
      </c>
    </row>
    <row r="4" s="1" customFormat="1" ht="39" customHeight="1" spans="1:2">
      <c r="A4" s="94" t="s">
        <v>3</v>
      </c>
      <c r="B4" s="94" t="s">
        <v>4</v>
      </c>
    </row>
    <row r="5" s="4" customFormat="1" ht="24.75" customHeight="1" spans="1:2">
      <c r="A5" s="102" t="s">
        <v>29</v>
      </c>
      <c r="B5" s="134">
        <v>62135</v>
      </c>
    </row>
    <row r="6" s="4" customFormat="1" ht="24.75" customHeight="1" spans="1:2">
      <c r="A6" s="102" t="s">
        <v>30</v>
      </c>
      <c r="B6" s="134">
        <v>0</v>
      </c>
    </row>
    <row r="7" s="4" customFormat="1" ht="24.75" customHeight="1" spans="1:2">
      <c r="A7" s="102" t="s">
        <v>31</v>
      </c>
      <c r="B7" s="134">
        <v>12466</v>
      </c>
    </row>
    <row r="8" s="4" customFormat="1" ht="24.75" customHeight="1" spans="1:2">
      <c r="A8" s="102" t="s">
        <v>32</v>
      </c>
      <c r="B8" s="134">
        <v>109903</v>
      </c>
    </row>
    <row r="9" s="4" customFormat="1" ht="24.75" customHeight="1" spans="1:2">
      <c r="A9" s="102" t="s">
        <v>33</v>
      </c>
      <c r="B9" s="134">
        <v>1756</v>
      </c>
    </row>
    <row r="10" s="4" customFormat="1" ht="24.75" customHeight="1" spans="1:2">
      <c r="A10" s="102" t="s">
        <v>34</v>
      </c>
      <c r="B10" s="134">
        <v>2863</v>
      </c>
    </row>
    <row r="11" s="4" customFormat="1" ht="24.75" customHeight="1" spans="1:2">
      <c r="A11" s="102" t="s">
        <v>35</v>
      </c>
      <c r="B11" s="134">
        <v>76858</v>
      </c>
    </row>
    <row r="12" s="4" customFormat="1" ht="24.75" customHeight="1" spans="1:2">
      <c r="A12" s="102" t="s">
        <v>36</v>
      </c>
      <c r="B12" s="134">
        <v>40794</v>
      </c>
    </row>
    <row r="13" s="4" customFormat="1" ht="24.75" customHeight="1" spans="1:2">
      <c r="A13" s="102" t="s">
        <v>37</v>
      </c>
      <c r="B13" s="134">
        <v>42788</v>
      </c>
    </row>
    <row r="14" s="4" customFormat="1" ht="24.75" customHeight="1" spans="1:2">
      <c r="A14" s="102" t="s">
        <v>38</v>
      </c>
      <c r="B14" s="134">
        <v>18740</v>
      </c>
    </row>
    <row r="15" s="4" customFormat="1" ht="24.75" customHeight="1" spans="1:2">
      <c r="A15" s="102" t="s">
        <v>39</v>
      </c>
      <c r="B15" s="134">
        <v>79555</v>
      </c>
    </row>
    <row r="16" s="4" customFormat="1" ht="24.75" customHeight="1" spans="1:2">
      <c r="A16" s="102" t="s">
        <v>40</v>
      </c>
      <c r="B16" s="134">
        <v>17968</v>
      </c>
    </row>
    <row r="17" s="4" customFormat="1" ht="24.75" customHeight="1" spans="1:2">
      <c r="A17" s="102" t="s">
        <v>41</v>
      </c>
      <c r="B17" s="134">
        <v>243</v>
      </c>
    </row>
    <row r="18" s="4" customFormat="1" ht="24.75" customHeight="1" spans="1:2">
      <c r="A18" s="102" t="s">
        <v>42</v>
      </c>
      <c r="B18" s="134">
        <v>3325</v>
      </c>
    </row>
    <row r="19" s="4" customFormat="1" ht="24.75" customHeight="1" spans="1:2">
      <c r="A19" s="102" t="s">
        <v>43</v>
      </c>
      <c r="B19" s="134"/>
    </row>
    <row r="20" s="4" customFormat="1" ht="24.75" customHeight="1" spans="1:2">
      <c r="A20" s="102" t="s">
        <v>44</v>
      </c>
      <c r="B20" s="134">
        <v>4479</v>
      </c>
    </row>
    <row r="21" s="4" customFormat="1" ht="24.75" customHeight="1" spans="1:2">
      <c r="A21" s="102" t="s">
        <v>45</v>
      </c>
      <c r="B21" s="134">
        <v>4495</v>
      </c>
    </row>
    <row r="22" s="4" customFormat="1" ht="24.75" customHeight="1" spans="1:2">
      <c r="A22" s="102" t="s">
        <v>46</v>
      </c>
      <c r="B22" s="134"/>
    </row>
    <row r="23" s="4" customFormat="1" ht="24.75" customHeight="1" spans="1:2">
      <c r="A23" s="102" t="s">
        <v>47</v>
      </c>
      <c r="B23" s="134">
        <v>3650</v>
      </c>
    </row>
    <row r="24" s="4" customFormat="1" ht="24.75" customHeight="1" spans="1:2">
      <c r="A24" s="102" t="s">
        <v>48</v>
      </c>
      <c r="B24" s="134">
        <v>5000</v>
      </c>
    </row>
    <row r="25" s="4" customFormat="1" ht="24.75" customHeight="1" spans="1:2">
      <c r="A25" s="102" t="s">
        <v>49</v>
      </c>
      <c r="B25" s="134">
        <v>491</v>
      </c>
    </row>
    <row r="26" s="4" customFormat="1" ht="24.75" customHeight="1" spans="1:2">
      <c r="A26" s="102" t="s">
        <v>50</v>
      </c>
      <c r="B26" s="134">
        <v>5550</v>
      </c>
    </row>
    <row r="27" s="1" customFormat="1" ht="24.75" customHeight="1" spans="1:2">
      <c r="A27" s="102" t="s">
        <v>51</v>
      </c>
      <c r="B27" s="134">
        <v>7200</v>
      </c>
    </row>
    <row r="28" ht="19.5" customHeight="1" spans="1:2">
      <c r="A28" s="102" t="s">
        <v>52</v>
      </c>
      <c r="B28" s="134">
        <v>30</v>
      </c>
    </row>
    <row r="29" ht="19.5" customHeight="1" spans="1:2">
      <c r="A29" s="97" t="s">
        <v>26</v>
      </c>
      <c r="B29" s="135">
        <f>SUM(B5:B28)</f>
        <v>500289</v>
      </c>
    </row>
    <row r="30" ht="19.5" customHeight="1" spans="2:2">
      <c r="B30" s="180"/>
    </row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48"/>
  <sheetViews>
    <sheetView topLeftCell="A242" workbookViewId="0">
      <selection activeCell="G347" sqref="G347"/>
    </sheetView>
  </sheetViews>
  <sheetFormatPr defaultColWidth="7" defaultRowHeight="15"/>
  <cols>
    <col min="1" max="1" width="9" style="4" customWidth="1"/>
    <col min="2" max="2" width="44.625" style="1" customWidth="1"/>
    <col min="3" max="3" width="14" style="9" customWidth="1"/>
    <col min="4" max="16384" width="7" style="6"/>
  </cols>
  <sheetData>
    <row r="1" ht="29.25" customHeight="1" spans="1:1">
      <c r="A1" s="7" t="s">
        <v>53</v>
      </c>
    </row>
    <row r="2" ht="28.5" customHeight="1" spans="1:3">
      <c r="A2" s="8" t="s">
        <v>54</v>
      </c>
      <c r="B2" s="76"/>
      <c r="C2" s="77"/>
    </row>
    <row r="3" s="1" customFormat="1" ht="21.75" customHeight="1" spans="1:3">
      <c r="A3" s="4"/>
      <c r="C3" s="168" t="s">
        <v>55</v>
      </c>
    </row>
    <row r="4" s="1" customFormat="1" ht="39" customHeight="1" spans="1:3">
      <c r="A4" s="169" t="s">
        <v>56</v>
      </c>
      <c r="B4" s="170" t="s">
        <v>57</v>
      </c>
      <c r="C4" s="171" t="s">
        <v>58</v>
      </c>
    </row>
    <row r="5" s="165" customFormat="1" ht="18" customHeight="1" spans="1:3">
      <c r="A5" s="172">
        <v>201</v>
      </c>
      <c r="B5" s="173" t="s">
        <v>59</v>
      </c>
      <c r="C5" s="174">
        <v>62135</v>
      </c>
    </row>
    <row r="6" s="83" customFormat="1" ht="18" customHeight="1" spans="1:3">
      <c r="A6" s="172">
        <v>20101</v>
      </c>
      <c r="B6" s="175" t="s">
        <v>60</v>
      </c>
      <c r="C6" s="176">
        <v>348</v>
      </c>
    </row>
    <row r="7" s="85" customFormat="1" ht="18" customHeight="1" spans="1:3">
      <c r="A7" s="172">
        <v>2010101</v>
      </c>
      <c r="B7" s="175" t="s">
        <v>61</v>
      </c>
      <c r="C7" s="176">
        <v>345</v>
      </c>
    </row>
    <row r="8" s="85" customFormat="1" ht="18" customHeight="1" spans="1:3">
      <c r="A8" s="172">
        <v>2010102</v>
      </c>
      <c r="B8" s="175" t="s">
        <v>62</v>
      </c>
      <c r="C8" s="176">
        <v>3</v>
      </c>
    </row>
    <row r="9" s="1" customFormat="1" ht="18" customHeight="1" spans="1:3">
      <c r="A9" s="172">
        <v>20102</v>
      </c>
      <c r="B9" s="177" t="s">
        <v>63</v>
      </c>
      <c r="C9" s="176">
        <v>349</v>
      </c>
    </row>
    <row r="10" s="1" customFormat="1" ht="18" customHeight="1" spans="1:3">
      <c r="A10" s="172">
        <v>2010201</v>
      </c>
      <c r="B10" s="177" t="s">
        <v>61</v>
      </c>
      <c r="C10" s="176">
        <v>323</v>
      </c>
    </row>
    <row r="11" s="1" customFormat="1" ht="18" customHeight="1" spans="1:3">
      <c r="A11" s="172">
        <v>2010202</v>
      </c>
      <c r="B11" s="175" t="s">
        <v>62</v>
      </c>
      <c r="C11" s="176">
        <v>26</v>
      </c>
    </row>
    <row r="12" s="1" customFormat="1" ht="18" customHeight="1" spans="1:3">
      <c r="A12" s="172">
        <v>20103</v>
      </c>
      <c r="B12" s="177" t="s">
        <v>64</v>
      </c>
      <c r="C12" s="176">
        <v>33327</v>
      </c>
    </row>
    <row r="13" s="1" customFormat="1" ht="18" customHeight="1" spans="1:3">
      <c r="A13" s="172">
        <v>2010301</v>
      </c>
      <c r="B13" s="175" t="s">
        <v>61</v>
      </c>
      <c r="C13" s="176">
        <v>12412</v>
      </c>
    </row>
    <row r="14" s="1" customFormat="1" ht="18" customHeight="1" spans="1:3">
      <c r="A14" s="172">
        <v>2010302</v>
      </c>
      <c r="B14" s="175" t="s">
        <v>62</v>
      </c>
      <c r="C14" s="176">
        <v>20526</v>
      </c>
    </row>
    <row r="15" s="1" customFormat="1" ht="18" customHeight="1" spans="1:3">
      <c r="A15" s="172">
        <v>2010303</v>
      </c>
      <c r="B15" s="177" t="s">
        <v>65</v>
      </c>
      <c r="C15" s="176">
        <v>336</v>
      </c>
    </row>
    <row r="16" ht="18" customHeight="1" spans="1:3">
      <c r="A16" s="172">
        <v>2010308</v>
      </c>
      <c r="B16" s="175" t="s">
        <v>66</v>
      </c>
      <c r="C16" s="176">
        <v>53</v>
      </c>
    </row>
    <row r="17" ht="18" customHeight="1" spans="1:3">
      <c r="A17" s="172">
        <v>20104</v>
      </c>
      <c r="B17" s="177" t="s">
        <v>67</v>
      </c>
      <c r="C17" s="176">
        <v>771</v>
      </c>
    </row>
    <row r="18" ht="18" customHeight="1" spans="1:3">
      <c r="A18" s="172">
        <v>2010401</v>
      </c>
      <c r="B18" s="173" t="s">
        <v>61</v>
      </c>
      <c r="C18" s="176">
        <v>525</v>
      </c>
    </row>
    <row r="19" ht="18" customHeight="1" spans="1:3">
      <c r="A19" s="172">
        <v>2010402</v>
      </c>
      <c r="B19" s="175" t="s">
        <v>62</v>
      </c>
      <c r="C19" s="176">
        <v>147</v>
      </c>
    </row>
    <row r="20" ht="18" customHeight="1" spans="1:3">
      <c r="A20" s="172">
        <v>2010499</v>
      </c>
      <c r="B20" s="175" t="s">
        <v>68</v>
      </c>
      <c r="C20" s="176">
        <v>99</v>
      </c>
    </row>
    <row r="21" ht="18" customHeight="1" spans="1:3">
      <c r="A21" s="172">
        <v>20105</v>
      </c>
      <c r="B21" s="175" t="s">
        <v>69</v>
      </c>
      <c r="C21" s="176">
        <v>688</v>
      </c>
    </row>
    <row r="22" ht="18" customHeight="1" spans="1:3">
      <c r="A22" s="172">
        <v>2010501</v>
      </c>
      <c r="B22" s="175" t="s">
        <v>61</v>
      </c>
      <c r="C22" s="176">
        <v>484</v>
      </c>
    </row>
    <row r="23" ht="18" customHeight="1" spans="1:3">
      <c r="A23" s="172">
        <v>2010505</v>
      </c>
      <c r="B23" s="177" t="s">
        <v>70</v>
      </c>
      <c r="C23" s="176">
        <v>204</v>
      </c>
    </row>
    <row r="24" ht="18" customHeight="1" spans="1:3">
      <c r="A24" s="172">
        <v>20106</v>
      </c>
      <c r="B24" s="177" t="s">
        <v>71</v>
      </c>
      <c r="C24" s="176">
        <v>19013</v>
      </c>
    </row>
    <row r="25" ht="18" customHeight="1" spans="1:3">
      <c r="A25" s="172">
        <v>2010601</v>
      </c>
      <c r="B25" s="177" t="s">
        <v>61</v>
      </c>
      <c r="C25" s="176">
        <v>673</v>
      </c>
    </row>
    <row r="26" ht="18" customHeight="1" spans="1:3">
      <c r="A26" s="172">
        <v>2010602</v>
      </c>
      <c r="B26" s="177" t="s">
        <v>62</v>
      </c>
      <c r="C26" s="176">
        <v>571</v>
      </c>
    </row>
    <row r="27" ht="18" customHeight="1" spans="1:3">
      <c r="A27" s="172">
        <v>2010699</v>
      </c>
      <c r="B27" s="177" t="s">
        <v>72</v>
      </c>
      <c r="C27" s="178">
        <v>17769</v>
      </c>
    </row>
    <row r="28" ht="18" customHeight="1" spans="1:3">
      <c r="A28" s="172">
        <v>20108</v>
      </c>
      <c r="B28" s="177" t="s">
        <v>73</v>
      </c>
      <c r="C28" s="176">
        <v>383</v>
      </c>
    </row>
    <row r="29" ht="18" customHeight="1" spans="1:3">
      <c r="A29" s="172">
        <v>2010801</v>
      </c>
      <c r="B29" s="177" t="s">
        <v>61</v>
      </c>
      <c r="C29" s="176">
        <v>315</v>
      </c>
    </row>
    <row r="30" ht="18" customHeight="1" spans="1:3">
      <c r="A30" s="172">
        <v>2010804</v>
      </c>
      <c r="B30" s="175" t="s">
        <v>74</v>
      </c>
      <c r="C30" s="176">
        <v>68</v>
      </c>
    </row>
    <row r="31" ht="18" customHeight="1" spans="1:3">
      <c r="A31" s="172">
        <v>20111</v>
      </c>
      <c r="B31" s="177" t="s">
        <v>75</v>
      </c>
      <c r="C31" s="176">
        <v>1299</v>
      </c>
    </row>
    <row r="32" ht="18" customHeight="1" spans="1:3">
      <c r="A32" s="172">
        <v>2011101</v>
      </c>
      <c r="B32" s="177" t="s">
        <v>61</v>
      </c>
      <c r="C32" s="176">
        <v>1299</v>
      </c>
    </row>
    <row r="33" ht="18" customHeight="1" spans="1:3">
      <c r="A33" s="172">
        <v>20113</v>
      </c>
      <c r="B33" s="175" t="s">
        <v>76</v>
      </c>
      <c r="C33" s="176">
        <v>553</v>
      </c>
    </row>
    <row r="34" ht="18" customHeight="1" spans="1:3">
      <c r="A34" s="172">
        <v>2011301</v>
      </c>
      <c r="B34" s="175" t="s">
        <v>61</v>
      </c>
      <c r="C34" s="176">
        <v>267</v>
      </c>
    </row>
    <row r="35" ht="18" customHeight="1" spans="1:3">
      <c r="A35" s="172">
        <v>2011302</v>
      </c>
      <c r="B35" s="173" t="s">
        <v>62</v>
      </c>
      <c r="C35" s="176">
        <v>286</v>
      </c>
    </row>
    <row r="36" ht="18" customHeight="1" spans="1:3">
      <c r="A36" s="172">
        <v>20126</v>
      </c>
      <c r="B36" s="173" t="s">
        <v>77</v>
      </c>
      <c r="C36" s="176">
        <v>66</v>
      </c>
    </row>
    <row r="37" ht="18" customHeight="1" spans="1:3">
      <c r="A37" s="172">
        <v>2012601</v>
      </c>
      <c r="B37" s="173" t="s">
        <v>61</v>
      </c>
      <c r="C37" s="176">
        <v>66</v>
      </c>
    </row>
    <row r="38" ht="18" customHeight="1" spans="1:3">
      <c r="A38" s="172">
        <v>20128</v>
      </c>
      <c r="B38" s="173" t="s">
        <v>78</v>
      </c>
      <c r="C38" s="176">
        <v>55</v>
      </c>
    </row>
    <row r="39" ht="18" customHeight="1" spans="1:3">
      <c r="A39" s="172">
        <v>2012801</v>
      </c>
      <c r="B39" s="173" t="s">
        <v>61</v>
      </c>
      <c r="C39" s="176">
        <v>45</v>
      </c>
    </row>
    <row r="40" ht="18" customHeight="1" spans="1:3">
      <c r="A40" s="172">
        <v>2012802</v>
      </c>
      <c r="B40" s="173" t="s">
        <v>62</v>
      </c>
      <c r="C40" s="176">
        <v>10</v>
      </c>
    </row>
    <row r="41" ht="18" customHeight="1" spans="1:3">
      <c r="A41" s="172">
        <v>20129</v>
      </c>
      <c r="B41" s="173" t="s">
        <v>79</v>
      </c>
      <c r="C41" s="176">
        <v>549</v>
      </c>
    </row>
    <row r="42" ht="18" customHeight="1" spans="1:3">
      <c r="A42" s="172">
        <v>2012901</v>
      </c>
      <c r="B42" s="173" t="s">
        <v>61</v>
      </c>
      <c r="C42" s="176">
        <v>203</v>
      </c>
    </row>
    <row r="43" ht="18" customHeight="1" spans="1:3">
      <c r="A43" s="172">
        <v>2012902</v>
      </c>
      <c r="B43" s="173" t="s">
        <v>62</v>
      </c>
      <c r="C43" s="176">
        <v>30</v>
      </c>
    </row>
    <row r="44" ht="18" customHeight="1" spans="1:3">
      <c r="A44" s="172">
        <v>2012906</v>
      </c>
      <c r="B44" s="173" t="s">
        <v>80</v>
      </c>
      <c r="C44" s="176">
        <v>275</v>
      </c>
    </row>
    <row r="45" ht="18" customHeight="1" spans="1:3">
      <c r="A45" s="172">
        <v>2012999</v>
      </c>
      <c r="B45" s="173" t="s">
        <v>81</v>
      </c>
      <c r="C45" s="176">
        <v>41</v>
      </c>
    </row>
    <row r="46" ht="18" customHeight="1" spans="1:3">
      <c r="A46" s="172">
        <v>20131</v>
      </c>
      <c r="B46" s="173" t="s">
        <v>82</v>
      </c>
      <c r="C46" s="176">
        <v>503</v>
      </c>
    </row>
    <row r="47" ht="18" customHeight="1" spans="1:3">
      <c r="A47" s="172">
        <v>2013101</v>
      </c>
      <c r="B47" s="173" t="s">
        <v>61</v>
      </c>
      <c r="C47" s="176">
        <v>503</v>
      </c>
    </row>
    <row r="48" ht="18" customHeight="1" spans="1:3">
      <c r="A48" s="172">
        <v>20132</v>
      </c>
      <c r="B48" s="173" t="s">
        <v>83</v>
      </c>
      <c r="C48" s="176">
        <v>1236</v>
      </c>
    </row>
    <row r="49" ht="18" customHeight="1" spans="1:3">
      <c r="A49" s="172">
        <v>2013201</v>
      </c>
      <c r="B49" s="173" t="s">
        <v>61</v>
      </c>
      <c r="C49" s="176">
        <v>703</v>
      </c>
    </row>
    <row r="50" ht="18" customHeight="1" spans="1:3">
      <c r="A50" s="172">
        <v>2013202</v>
      </c>
      <c r="B50" s="173" t="s">
        <v>62</v>
      </c>
      <c r="C50" s="176">
        <v>533</v>
      </c>
    </row>
    <row r="51" ht="18" customHeight="1" spans="1:3">
      <c r="A51" s="172">
        <v>20133</v>
      </c>
      <c r="B51" s="173" t="s">
        <v>84</v>
      </c>
      <c r="C51" s="176">
        <v>132</v>
      </c>
    </row>
    <row r="52" ht="18" customHeight="1" spans="1:3">
      <c r="A52" s="172">
        <v>2013301</v>
      </c>
      <c r="B52" s="173" t="s">
        <v>61</v>
      </c>
      <c r="C52" s="176">
        <v>100</v>
      </c>
    </row>
    <row r="53" ht="18" customHeight="1" spans="1:3">
      <c r="A53" s="172">
        <v>2013302</v>
      </c>
      <c r="B53" s="173" t="s">
        <v>62</v>
      </c>
      <c r="C53" s="176">
        <v>32</v>
      </c>
    </row>
    <row r="54" ht="18" customHeight="1" spans="1:3">
      <c r="A54" s="172">
        <v>20134</v>
      </c>
      <c r="B54" s="173" t="s">
        <v>85</v>
      </c>
      <c r="C54" s="176">
        <v>91</v>
      </c>
    </row>
    <row r="55" ht="18" customHeight="1" spans="1:3">
      <c r="A55" s="172">
        <v>2013401</v>
      </c>
      <c r="B55" s="173" t="s">
        <v>61</v>
      </c>
      <c r="C55" s="176">
        <v>66</v>
      </c>
    </row>
    <row r="56" ht="18" customHeight="1" spans="1:3">
      <c r="A56" s="172">
        <v>2013402</v>
      </c>
      <c r="B56" s="173" t="s">
        <v>62</v>
      </c>
      <c r="C56" s="176">
        <v>2</v>
      </c>
    </row>
    <row r="57" ht="18" customHeight="1" spans="1:3">
      <c r="A57" s="172">
        <v>2013404</v>
      </c>
      <c r="B57" s="173" t="s">
        <v>86</v>
      </c>
      <c r="C57" s="176">
        <v>23</v>
      </c>
    </row>
    <row r="58" ht="18" customHeight="1" spans="1:3">
      <c r="A58" s="172">
        <v>20136</v>
      </c>
      <c r="B58" s="173" t="s">
        <v>87</v>
      </c>
      <c r="C58" s="176">
        <v>705</v>
      </c>
    </row>
    <row r="59" ht="18" customHeight="1" spans="1:3">
      <c r="A59" s="172">
        <v>2013601</v>
      </c>
      <c r="B59" s="173" t="s">
        <v>61</v>
      </c>
      <c r="C59" s="176">
        <v>276</v>
      </c>
    </row>
    <row r="60" ht="18" customHeight="1" spans="1:3">
      <c r="A60" s="172">
        <v>2013602</v>
      </c>
      <c r="B60" s="173" t="s">
        <v>62</v>
      </c>
      <c r="C60" s="176">
        <v>429</v>
      </c>
    </row>
    <row r="61" ht="18" customHeight="1" spans="1:3">
      <c r="A61" s="172">
        <v>20137</v>
      </c>
      <c r="B61" s="173" t="s">
        <v>88</v>
      </c>
      <c r="C61" s="176">
        <v>66</v>
      </c>
    </row>
    <row r="62" ht="18" customHeight="1" spans="1:3">
      <c r="A62" s="172">
        <v>2013701</v>
      </c>
      <c r="B62" s="173" t="s">
        <v>61</v>
      </c>
      <c r="C62" s="176">
        <v>63</v>
      </c>
    </row>
    <row r="63" ht="18" customHeight="1" spans="1:3">
      <c r="A63" s="172">
        <v>2013702</v>
      </c>
      <c r="B63" s="173" t="s">
        <v>62</v>
      </c>
      <c r="C63" s="176">
        <v>3</v>
      </c>
    </row>
    <row r="64" ht="18" customHeight="1" spans="1:3">
      <c r="A64" s="172">
        <v>20138</v>
      </c>
      <c r="B64" s="173" t="s">
        <v>89</v>
      </c>
      <c r="C64" s="176">
        <v>1995</v>
      </c>
    </row>
    <row r="65" ht="18" customHeight="1" spans="1:3">
      <c r="A65" s="172">
        <v>2013801</v>
      </c>
      <c r="B65" s="173" t="s">
        <v>61</v>
      </c>
      <c r="C65" s="176">
        <v>1460</v>
      </c>
    </row>
    <row r="66" ht="18" customHeight="1" spans="1:3">
      <c r="A66" s="172">
        <v>2013802</v>
      </c>
      <c r="B66" s="173" t="s">
        <v>62</v>
      </c>
      <c r="C66" s="176">
        <v>535</v>
      </c>
    </row>
    <row r="67" ht="18" customHeight="1" spans="1:3">
      <c r="A67" s="172">
        <v>20199</v>
      </c>
      <c r="B67" s="173" t="s">
        <v>90</v>
      </c>
      <c r="C67" s="176">
        <v>6</v>
      </c>
    </row>
    <row r="68" ht="18" customHeight="1" spans="1:3">
      <c r="A68" s="172">
        <v>2019999</v>
      </c>
      <c r="B68" s="173" t="s">
        <v>91</v>
      </c>
      <c r="C68" s="176">
        <v>6</v>
      </c>
    </row>
    <row r="69" ht="18" customHeight="1" spans="1:3">
      <c r="A69" s="172">
        <v>204</v>
      </c>
      <c r="B69" s="173" t="s">
        <v>92</v>
      </c>
      <c r="C69" s="176">
        <v>12466</v>
      </c>
    </row>
    <row r="70" ht="18" customHeight="1" spans="1:3">
      <c r="A70" s="172">
        <v>20402</v>
      </c>
      <c r="B70" s="173" t="s">
        <v>93</v>
      </c>
      <c r="C70" s="176">
        <v>7685</v>
      </c>
    </row>
    <row r="71" ht="18" customHeight="1" spans="1:3">
      <c r="A71" s="172">
        <v>2040201</v>
      </c>
      <c r="B71" s="173" t="s">
        <v>61</v>
      </c>
      <c r="C71" s="176">
        <v>3614</v>
      </c>
    </row>
    <row r="72" ht="18" customHeight="1" spans="1:3">
      <c r="A72" s="172">
        <v>2040202</v>
      </c>
      <c r="B72" s="173" t="s">
        <v>62</v>
      </c>
      <c r="C72" s="176">
        <v>2525</v>
      </c>
    </row>
    <row r="73" ht="18" customHeight="1" spans="1:3">
      <c r="A73" s="172">
        <v>2040220</v>
      </c>
      <c r="B73" s="173" t="s">
        <v>94</v>
      </c>
      <c r="C73" s="176">
        <v>1546</v>
      </c>
    </row>
    <row r="74" ht="18" customHeight="1" spans="1:3">
      <c r="A74" s="172">
        <v>20404</v>
      </c>
      <c r="B74" s="173" t="s">
        <v>95</v>
      </c>
      <c r="C74" s="176">
        <v>781</v>
      </c>
    </row>
    <row r="75" ht="18" customHeight="1" spans="1:3">
      <c r="A75" s="172">
        <v>2040401</v>
      </c>
      <c r="B75" s="173" t="s">
        <v>61</v>
      </c>
      <c r="C75" s="176">
        <v>505</v>
      </c>
    </row>
    <row r="76" ht="18" customHeight="1" spans="1:3">
      <c r="A76" s="172">
        <v>2040402</v>
      </c>
      <c r="B76" s="173" t="s">
        <v>62</v>
      </c>
      <c r="C76" s="176">
        <v>276</v>
      </c>
    </row>
    <row r="77" ht="18" customHeight="1" spans="1:3">
      <c r="A77" s="172">
        <v>20405</v>
      </c>
      <c r="B77" s="173" t="s">
        <v>96</v>
      </c>
      <c r="C77" s="176">
        <v>1985</v>
      </c>
    </row>
    <row r="78" ht="18" customHeight="1" spans="1:3">
      <c r="A78" s="172">
        <v>2040501</v>
      </c>
      <c r="B78" s="173" t="s">
        <v>61</v>
      </c>
      <c r="C78" s="176">
        <v>1122</v>
      </c>
    </row>
    <row r="79" ht="18" customHeight="1" spans="1:3">
      <c r="A79" s="172">
        <v>2040502</v>
      </c>
      <c r="B79" s="173" t="s">
        <v>62</v>
      </c>
      <c r="C79" s="176">
        <v>863</v>
      </c>
    </row>
    <row r="80" ht="18" customHeight="1" spans="1:3">
      <c r="A80" s="172">
        <v>20406</v>
      </c>
      <c r="B80" s="173" t="s">
        <v>97</v>
      </c>
      <c r="C80" s="176">
        <v>823</v>
      </c>
    </row>
    <row r="81" ht="18" customHeight="1" spans="1:3">
      <c r="A81" s="172">
        <v>2040601</v>
      </c>
      <c r="B81" s="173" t="s">
        <v>61</v>
      </c>
      <c r="C81" s="176">
        <v>506</v>
      </c>
    </row>
    <row r="82" ht="18" customHeight="1" spans="1:3">
      <c r="A82" s="172">
        <v>2040602</v>
      </c>
      <c r="B82" s="173" t="s">
        <v>62</v>
      </c>
      <c r="C82" s="176">
        <v>123</v>
      </c>
    </row>
    <row r="83" ht="18" customHeight="1" spans="1:3">
      <c r="A83" s="172">
        <v>2040604</v>
      </c>
      <c r="B83" s="173" t="s">
        <v>98</v>
      </c>
      <c r="C83" s="176">
        <v>90</v>
      </c>
    </row>
    <row r="84" ht="18" customHeight="1" spans="1:3">
      <c r="A84" s="172">
        <v>2040607</v>
      </c>
      <c r="B84" s="173" t="s">
        <v>99</v>
      </c>
      <c r="C84" s="176">
        <v>4</v>
      </c>
    </row>
    <row r="85" ht="18" customHeight="1" spans="1:3">
      <c r="A85" s="172">
        <v>2040610</v>
      </c>
      <c r="B85" s="173" t="s">
        <v>100</v>
      </c>
      <c r="C85" s="176">
        <v>6</v>
      </c>
    </row>
    <row r="86" customFormat="1" ht="18" customHeight="1" spans="1:3">
      <c r="A86" s="172">
        <v>2040699</v>
      </c>
      <c r="B86" s="173" t="s">
        <v>101</v>
      </c>
      <c r="C86" s="176">
        <v>94</v>
      </c>
    </row>
    <row r="87" ht="18" customHeight="1" spans="1:3">
      <c r="A87" s="172">
        <v>20499</v>
      </c>
      <c r="B87" s="173" t="s">
        <v>102</v>
      </c>
      <c r="C87" s="176">
        <v>1192</v>
      </c>
    </row>
    <row r="88" s="166" customFormat="1" ht="18" customHeight="1" spans="1:25">
      <c r="A88" s="172">
        <v>2049999</v>
      </c>
      <c r="B88" s="173" t="s">
        <v>103</v>
      </c>
      <c r="C88" s="176">
        <v>1192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="167" customFormat="1" ht="18" customHeight="1" spans="1:25">
      <c r="A89" s="172">
        <v>205</v>
      </c>
      <c r="B89" s="173" t="s">
        <v>104</v>
      </c>
      <c r="C89" s="176">
        <f>C90+C92+C99+C103+C106</f>
        <v>109903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="167" customFormat="1" ht="18" customHeight="1" spans="1:25">
      <c r="A90" s="172">
        <v>20501</v>
      </c>
      <c r="B90" s="173" t="s">
        <v>105</v>
      </c>
      <c r="C90" s="176">
        <v>1788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="167" customFormat="1" ht="18" customHeight="1" spans="1:25">
      <c r="A91" s="172">
        <v>2050101</v>
      </c>
      <c r="B91" s="173" t="s">
        <v>61</v>
      </c>
      <c r="C91" s="176">
        <v>1788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="167" customFormat="1" ht="18" customHeight="1" spans="1:25">
      <c r="A92" s="172">
        <v>20502</v>
      </c>
      <c r="B92" s="173" t="s">
        <v>106</v>
      </c>
      <c r="C92" s="176">
        <f>SUM(C93:C98)</f>
        <v>106168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="167" customFormat="1" ht="18" customHeight="1" spans="1:25">
      <c r="A93" s="172">
        <v>2050201</v>
      </c>
      <c r="B93" s="173" t="s">
        <v>107</v>
      </c>
      <c r="C93" s="176">
        <v>2296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="167" customFormat="1" ht="18" customHeight="1" spans="1:25">
      <c r="A94" s="172">
        <v>2050202</v>
      </c>
      <c r="B94" s="173" t="s">
        <v>108</v>
      </c>
      <c r="C94" s="176">
        <v>19913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="167" customFormat="1" ht="18" customHeight="1" spans="1:25">
      <c r="A95" s="172">
        <v>2050203</v>
      </c>
      <c r="B95" s="173" t="s">
        <v>109</v>
      </c>
      <c r="C95" s="176">
        <v>4239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="167" customFormat="1" ht="18" customHeight="1" spans="1:25">
      <c r="A96" s="172">
        <v>2050204</v>
      </c>
      <c r="B96" s="173" t="s">
        <v>110</v>
      </c>
      <c r="C96" s="176">
        <v>1204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="167" customFormat="1" ht="18" customHeight="1" spans="1:25">
      <c r="A97" s="172">
        <v>2050205</v>
      </c>
      <c r="B97" s="173" t="s">
        <v>111</v>
      </c>
      <c r="C97" s="176">
        <v>14197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="54" customFormat="1" ht="18" customHeight="1" spans="1:25">
      <c r="A98" s="172">
        <v>2050299</v>
      </c>
      <c r="B98" s="173" t="s">
        <v>112</v>
      </c>
      <c r="C98" s="176">
        <v>64319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="54" customFormat="1" ht="18" customHeight="1" spans="1:25">
      <c r="A99" s="172">
        <v>20503</v>
      </c>
      <c r="B99" s="173" t="s">
        <v>113</v>
      </c>
      <c r="C99" s="176">
        <v>1826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="54" customFormat="1" ht="18" customHeight="1" spans="1:3">
      <c r="A100" s="172">
        <v>2050302</v>
      </c>
      <c r="B100" s="173" t="s">
        <v>114</v>
      </c>
      <c r="C100" s="176">
        <v>920</v>
      </c>
    </row>
    <row r="101" s="54" customFormat="1" ht="18" customHeight="1" spans="1:3">
      <c r="A101" s="172">
        <v>2050305</v>
      </c>
      <c r="B101" s="173" t="s">
        <v>115</v>
      </c>
      <c r="C101" s="176">
        <v>815</v>
      </c>
    </row>
    <row r="102" ht="18" customHeight="1" spans="1:3">
      <c r="A102" s="172">
        <v>2050399</v>
      </c>
      <c r="B102" s="173" t="s">
        <v>116</v>
      </c>
      <c r="C102" s="176">
        <v>91</v>
      </c>
    </row>
    <row r="103" ht="18" customHeight="1" spans="1:3">
      <c r="A103" s="172">
        <v>20507</v>
      </c>
      <c r="B103" s="173" t="s">
        <v>117</v>
      </c>
      <c r="C103" s="176">
        <v>120</v>
      </c>
    </row>
    <row r="104" ht="18" customHeight="1" spans="1:3">
      <c r="A104" s="172">
        <v>2050701</v>
      </c>
      <c r="B104" s="173" t="s">
        <v>118</v>
      </c>
      <c r="C104" s="176">
        <v>110</v>
      </c>
    </row>
    <row r="105" ht="18" customHeight="1" spans="1:3">
      <c r="A105" s="172">
        <v>2050799</v>
      </c>
      <c r="B105" s="173" t="s">
        <v>119</v>
      </c>
      <c r="C105" s="176">
        <v>10</v>
      </c>
    </row>
    <row r="106" ht="18" customHeight="1" spans="1:3">
      <c r="A106" s="172">
        <v>20508</v>
      </c>
      <c r="B106" s="173" t="s">
        <v>120</v>
      </c>
      <c r="C106" s="176">
        <v>1</v>
      </c>
    </row>
    <row r="107" ht="18" customHeight="1" spans="1:3">
      <c r="A107" s="172">
        <v>2050802</v>
      </c>
      <c r="B107" s="173" t="s">
        <v>121</v>
      </c>
      <c r="C107" s="176">
        <v>1</v>
      </c>
    </row>
    <row r="108" ht="18" customHeight="1" spans="1:3">
      <c r="A108" s="172">
        <v>206</v>
      </c>
      <c r="B108" s="173" t="s">
        <v>122</v>
      </c>
      <c r="C108" s="176">
        <v>1756</v>
      </c>
    </row>
    <row r="109" ht="18" customHeight="1" spans="1:3">
      <c r="A109" s="172">
        <v>20601</v>
      </c>
      <c r="B109" s="173" t="s">
        <v>123</v>
      </c>
      <c r="C109" s="176">
        <v>271</v>
      </c>
    </row>
    <row r="110" ht="18" customHeight="1" spans="1:3">
      <c r="A110" s="172">
        <v>2060101</v>
      </c>
      <c r="B110" s="173" t="s">
        <v>61</v>
      </c>
      <c r="C110" s="176">
        <v>271</v>
      </c>
    </row>
    <row r="111" ht="18" customHeight="1" spans="1:3">
      <c r="A111" s="172">
        <v>20605</v>
      </c>
      <c r="B111" s="173" t="s">
        <v>124</v>
      </c>
      <c r="C111" s="176">
        <v>300</v>
      </c>
    </row>
    <row r="112" ht="18" customHeight="1" spans="1:3">
      <c r="A112" s="172">
        <v>2060502</v>
      </c>
      <c r="B112" s="173" t="s">
        <v>125</v>
      </c>
      <c r="C112" s="176">
        <v>300</v>
      </c>
    </row>
    <row r="113" ht="18" customHeight="1" spans="1:3">
      <c r="A113" s="172">
        <v>20607</v>
      </c>
      <c r="B113" s="173" t="s">
        <v>126</v>
      </c>
      <c r="C113" s="176">
        <v>62</v>
      </c>
    </row>
    <row r="114" ht="18" customHeight="1" spans="1:3">
      <c r="A114" s="172">
        <v>2060701</v>
      </c>
      <c r="B114" s="173" t="s">
        <v>127</v>
      </c>
      <c r="C114" s="176">
        <v>60</v>
      </c>
    </row>
    <row r="115" ht="18" customHeight="1" spans="1:3">
      <c r="A115" s="172">
        <v>2060702</v>
      </c>
      <c r="B115" s="173" t="s">
        <v>128</v>
      </c>
      <c r="C115" s="176">
        <v>2</v>
      </c>
    </row>
    <row r="116" ht="18" customHeight="1" spans="1:3">
      <c r="A116" s="172">
        <v>20699</v>
      </c>
      <c r="B116" s="173" t="s">
        <v>129</v>
      </c>
      <c r="C116" s="176">
        <v>1048</v>
      </c>
    </row>
    <row r="117" ht="18" customHeight="1" spans="1:3">
      <c r="A117" s="172">
        <v>2069901</v>
      </c>
      <c r="B117" s="173" t="s">
        <v>130</v>
      </c>
      <c r="C117" s="176">
        <v>262</v>
      </c>
    </row>
    <row r="118" ht="18" customHeight="1" spans="1:3">
      <c r="A118" s="172">
        <v>2069999</v>
      </c>
      <c r="B118" s="173" t="s">
        <v>131</v>
      </c>
      <c r="C118" s="176">
        <v>786</v>
      </c>
    </row>
    <row r="119" ht="18" customHeight="1" spans="1:3">
      <c r="A119" s="172">
        <v>207</v>
      </c>
      <c r="B119" s="173" t="s">
        <v>132</v>
      </c>
      <c r="C119" s="176">
        <v>2863</v>
      </c>
    </row>
    <row r="120" ht="18" customHeight="1" spans="1:3">
      <c r="A120" s="172">
        <v>20701</v>
      </c>
      <c r="B120" s="173" t="s">
        <v>133</v>
      </c>
      <c r="C120" s="176">
        <v>1193</v>
      </c>
    </row>
    <row r="121" ht="18" customHeight="1" spans="1:3">
      <c r="A121" s="172">
        <v>2070101</v>
      </c>
      <c r="B121" s="173" t="s">
        <v>61</v>
      </c>
      <c r="C121" s="176">
        <v>531</v>
      </c>
    </row>
    <row r="122" ht="18" customHeight="1" spans="1:3">
      <c r="A122" s="172">
        <v>2070102</v>
      </c>
      <c r="B122" s="173" t="s">
        <v>62</v>
      </c>
      <c r="C122" s="176">
        <v>286</v>
      </c>
    </row>
    <row r="123" ht="18" customHeight="1" spans="1:3">
      <c r="A123" s="172">
        <v>2070108</v>
      </c>
      <c r="B123" s="173" t="s">
        <v>134</v>
      </c>
      <c r="C123" s="176">
        <v>13</v>
      </c>
    </row>
    <row r="124" ht="18" customHeight="1" spans="1:3">
      <c r="A124" s="172">
        <v>2070109</v>
      </c>
      <c r="B124" s="173" t="s">
        <v>135</v>
      </c>
      <c r="C124" s="176">
        <v>362</v>
      </c>
    </row>
    <row r="125" ht="18" customHeight="1" spans="1:3">
      <c r="A125" s="172">
        <v>2070111</v>
      </c>
      <c r="B125" s="173" t="s">
        <v>136</v>
      </c>
      <c r="C125" s="176">
        <v>1</v>
      </c>
    </row>
    <row r="126" ht="18" customHeight="1" spans="1:3">
      <c r="A126" s="172">
        <v>20703</v>
      </c>
      <c r="B126" s="173" t="s">
        <v>137</v>
      </c>
      <c r="C126" s="176">
        <v>37</v>
      </c>
    </row>
    <row r="127" ht="18" customHeight="1" spans="1:3">
      <c r="A127" s="172">
        <v>2070307</v>
      </c>
      <c r="B127" s="173" t="s">
        <v>138</v>
      </c>
      <c r="C127" s="176">
        <v>37</v>
      </c>
    </row>
    <row r="128" ht="18" customHeight="1" spans="1:3">
      <c r="A128" s="172">
        <v>20708</v>
      </c>
      <c r="B128" s="173" t="s">
        <v>139</v>
      </c>
      <c r="C128" s="176">
        <v>1085</v>
      </c>
    </row>
    <row r="129" ht="18" customHeight="1" spans="1:3">
      <c r="A129" s="172">
        <v>2070801</v>
      </c>
      <c r="B129" s="173" t="s">
        <v>61</v>
      </c>
      <c r="C129" s="176">
        <v>770</v>
      </c>
    </row>
    <row r="130" ht="18" customHeight="1" spans="1:3">
      <c r="A130" s="172">
        <v>2070808</v>
      </c>
      <c r="B130" s="173" t="s">
        <v>140</v>
      </c>
      <c r="C130" s="176">
        <v>315</v>
      </c>
    </row>
    <row r="131" ht="18" customHeight="1" spans="1:3">
      <c r="A131" s="172">
        <v>20799</v>
      </c>
      <c r="B131" s="173" t="s">
        <v>141</v>
      </c>
      <c r="C131" s="176">
        <v>548</v>
      </c>
    </row>
    <row r="132" ht="18" customHeight="1" spans="1:3">
      <c r="A132" s="172">
        <v>2079999</v>
      </c>
      <c r="B132" s="173" t="s">
        <v>142</v>
      </c>
      <c r="C132" s="176">
        <v>548</v>
      </c>
    </row>
    <row r="133" ht="18" customHeight="1" spans="1:3">
      <c r="A133" s="172">
        <v>208</v>
      </c>
      <c r="B133" s="173" t="s">
        <v>143</v>
      </c>
      <c r="C133" s="176">
        <v>76858</v>
      </c>
    </row>
    <row r="134" ht="18" customHeight="1" spans="1:3">
      <c r="A134" s="172">
        <v>20801</v>
      </c>
      <c r="B134" s="173" t="s">
        <v>144</v>
      </c>
      <c r="C134" s="176">
        <v>1685</v>
      </c>
    </row>
    <row r="135" ht="18" customHeight="1" spans="1:3">
      <c r="A135" s="172">
        <v>2080101</v>
      </c>
      <c r="B135" s="173" t="s">
        <v>61</v>
      </c>
      <c r="C135" s="176">
        <v>982</v>
      </c>
    </row>
    <row r="136" ht="18" customHeight="1" spans="1:3">
      <c r="A136" s="172">
        <v>2080199</v>
      </c>
      <c r="B136" s="173" t="s">
        <v>145</v>
      </c>
      <c r="C136" s="176">
        <v>703</v>
      </c>
    </row>
    <row r="137" ht="18" customHeight="1" spans="1:3">
      <c r="A137" s="172">
        <v>20802</v>
      </c>
      <c r="B137" s="173" t="s">
        <v>146</v>
      </c>
      <c r="C137" s="176">
        <v>347</v>
      </c>
    </row>
    <row r="138" ht="18" customHeight="1" spans="1:3">
      <c r="A138" s="172">
        <v>2080201</v>
      </c>
      <c r="B138" s="173" t="s">
        <v>61</v>
      </c>
      <c r="C138" s="176">
        <v>204</v>
      </c>
    </row>
    <row r="139" ht="18" customHeight="1" spans="1:3">
      <c r="A139" s="172">
        <v>2080202</v>
      </c>
      <c r="B139" s="173" t="s">
        <v>62</v>
      </c>
      <c r="C139" s="176">
        <v>23</v>
      </c>
    </row>
    <row r="140" ht="18" customHeight="1" spans="1:3">
      <c r="A140" s="172">
        <v>2080299</v>
      </c>
      <c r="B140" s="173" t="s">
        <v>147</v>
      </c>
      <c r="C140" s="176">
        <v>120</v>
      </c>
    </row>
    <row r="141" ht="18" customHeight="1" spans="1:3">
      <c r="A141" s="172">
        <v>20805</v>
      </c>
      <c r="B141" s="173" t="s">
        <v>148</v>
      </c>
      <c r="C141" s="176">
        <v>21081</v>
      </c>
    </row>
    <row r="142" ht="18" customHeight="1" spans="1:3">
      <c r="A142" s="172">
        <v>2080501</v>
      </c>
      <c r="B142" s="173" t="s">
        <v>149</v>
      </c>
      <c r="C142" s="176">
        <v>3362</v>
      </c>
    </row>
    <row r="143" ht="18" customHeight="1" spans="1:3">
      <c r="A143" s="172">
        <v>2080502</v>
      </c>
      <c r="B143" s="173" t="s">
        <v>150</v>
      </c>
      <c r="C143" s="176">
        <v>283</v>
      </c>
    </row>
    <row r="144" ht="18" customHeight="1" spans="1:3">
      <c r="A144" s="172">
        <v>2080503</v>
      </c>
      <c r="B144" s="173" t="s">
        <v>151</v>
      </c>
      <c r="C144" s="176">
        <v>287</v>
      </c>
    </row>
    <row r="145" ht="18" customHeight="1" spans="1:3">
      <c r="A145" s="172">
        <v>2080505</v>
      </c>
      <c r="B145" s="173" t="s">
        <v>152</v>
      </c>
      <c r="C145" s="176">
        <v>12235</v>
      </c>
    </row>
    <row r="146" ht="18" customHeight="1" spans="1:3">
      <c r="A146" s="172">
        <v>2080507</v>
      </c>
      <c r="B146" s="173" t="s">
        <v>153</v>
      </c>
      <c r="C146" s="176">
        <v>4188</v>
      </c>
    </row>
    <row r="147" ht="18" customHeight="1" spans="1:3">
      <c r="A147" s="172">
        <v>2080508</v>
      </c>
      <c r="B147" s="173" t="s">
        <v>154</v>
      </c>
      <c r="C147" s="176">
        <v>726</v>
      </c>
    </row>
    <row r="148" ht="18" customHeight="1" spans="1:3">
      <c r="A148" s="172">
        <v>20807</v>
      </c>
      <c r="B148" s="173" t="s">
        <v>155</v>
      </c>
      <c r="C148" s="176">
        <v>1956</v>
      </c>
    </row>
    <row r="149" ht="18" customHeight="1" spans="1:3">
      <c r="A149" s="172">
        <v>2080705</v>
      </c>
      <c r="B149" s="173" t="s">
        <v>156</v>
      </c>
      <c r="C149" s="176">
        <v>6</v>
      </c>
    </row>
    <row r="150" ht="18" customHeight="1" spans="1:3">
      <c r="A150" s="172">
        <v>2080711</v>
      </c>
      <c r="B150" s="173" t="s">
        <v>157</v>
      </c>
      <c r="C150" s="176">
        <v>1950</v>
      </c>
    </row>
    <row r="151" ht="18" customHeight="1" spans="1:3">
      <c r="A151" s="172">
        <v>20808</v>
      </c>
      <c r="B151" s="173" t="s">
        <v>158</v>
      </c>
      <c r="C151" s="176">
        <v>7377</v>
      </c>
    </row>
    <row r="152" ht="18" customHeight="1" spans="1:3">
      <c r="A152" s="172">
        <v>2080801</v>
      </c>
      <c r="B152" s="173" t="s">
        <v>159</v>
      </c>
      <c r="C152" s="176">
        <v>1052</v>
      </c>
    </row>
    <row r="153" ht="18" customHeight="1" spans="1:3">
      <c r="A153" s="172">
        <v>2080802</v>
      </c>
      <c r="B153" s="173" t="s">
        <v>160</v>
      </c>
      <c r="C153" s="176">
        <v>1</v>
      </c>
    </row>
    <row r="154" ht="18" customHeight="1" spans="1:3">
      <c r="A154" s="172">
        <v>2080803</v>
      </c>
      <c r="B154" s="173" t="s">
        <v>161</v>
      </c>
      <c r="C154" s="176">
        <v>5006</v>
      </c>
    </row>
    <row r="155" ht="18" customHeight="1" spans="1:3">
      <c r="A155" s="172">
        <v>2080805</v>
      </c>
      <c r="B155" s="173" t="s">
        <v>162</v>
      </c>
      <c r="C155" s="176">
        <v>1295</v>
      </c>
    </row>
    <row r="156" ht="18" customHeight="1" spans="1:3">
      <c r="A156" s="172">
        <v>2080807</v>
      </c>
      <c r="B156" s="173" t="s">
        <v>163</v>
      </c>
      <c r="C156" s="176">
        <v>14</v>
      </c>
    </row>
    <row r="157" ht="18" customHeight="1" spans="1:3">
      <c r="A157" s="172">
        <v>2080899</v>
      </c>
      <c r="B157" s="173" t="s">
        <v>164</v>
      </c>
      <c r="C157" s="176">
        <v>9</v>
      </c>
    </row>
    <row r="158" ht="18" customHeight="1" spans="1:3">
      <c r="A158" s="172">
        <v>20809</v>
      </c>
      <c r="B158" s="173" t="s">
        <v>165</v>
      </c>
      <c r="C158" s="176">
        <v>1184</v>
      </c>
    </row>
    <row r="159" ht="18" customHeight="1" spans="1:3">
      <c r="A159" s="172">
        <v>2080901</v>
      </c>
      <c r="B159" s="173" t="s">
        <v>166</v>
      </c>
      <c r="C159" s="176">
        <v>673</v>
      </c>
    </row>
    <row r="160" ht="18" customHeight="1" spans="1:3">
      <c r="A160" s="172">
        <v>2080902</v>
      </c>
      <c r="B160" s="173" t="s">
        <v>167</v>
      </c>
      <c r="C160" s="176">
        <v>255</v>
      </c>
    </row>
    <row r="161" ht="18" customHeight="1" spans="1:3">
      <c r="A161" s="172">
        <v>2080903</v>
      </c>
      <c r="B161" s="173" t="s">
        <v>168</v>
      </c>
      <c r="C161" s="176">
        <v>25</v>
      </c>
    </row>
    <row r="162" ht="18" customHeight="1" spans="1:3">
      <c r="A162" s="172">
        <v>2080904</v>
      </c>
      <c r="B162" s="173" t="s">
        <v>169</v>
      </c>
      <c r="C162" s="176">
        <v>15</v>
      </c>
    </row>
    <row r="163" ht="18" customHeight="1" spans="1:3">
      <c r="A163" s="172">
        <v>2080905</v>
      </c>
      <c r="B163" s="173" t="s">
        <v>170</v>
      </c>
      <c r="C163" s="176">
        <v>216</v>
      </c>
    </row>
    <row r="164" ht="18" customHeight="1" spans="1:3">
      <c r="A164" s="172">
        <v>20810</v>
      </c>
      <c r="B164" s="173" t="s">
        <v>171</v>
      </c>
      <c r="C164" s="176">
        <v>993</v>
      </c>
    </row>
    <row r="165" ht="18" customHeight="1" spans="1:3">
      <c r="A165" s="172">
        <v>2081001</v>
      </c>
      <c r="B165" s="173" t="s">
        <v>172</v>
      </c>
      <c r="C165" s="176">
        <v>377</v>
      </c>
    </row>
    <row r="166" ht="18" customHeight="1" spans="1:3">
      <c r="A166" s="172">
        <v>2081002</v>
      </c>
      <c r="B166" s="173" t="s">
        <v>173</v>
      </c>
      <c r="C166" s="176">
        <v>254</v>
      </c>
    </row>
    <row r="167" ht="18" customHeight="1" spans="1:3">
      <c r="A167" s="172">
        <v>2081004</v>
      </c>
      <c r="B167" s="173" t="s">
        <v>174</v>
      </c>
      <c r="C167" s="176">
        <v>86</v>
      </c>
    </row>
    <row r="168" ht="18" customHeight="1" spans="1:3">
      <c r="A168" s="172">
        <v>2081005</v>
      </c>
      <c r="B168" s="173" t="s">
        <v>175</v>
      </c>
      <c r="C168" s="176">
        <v>13</v>
      </c>
    </row>
    <row r="169" ht="18" customHeight="1" spans="1:3">
      <c r="A169" s="172">
        <v>2081006</v>
      </c>
      <c r="B169" s="173" t="s">
        <v>176</v>
      </c>
      <c r="C169" s="176">
        <v>263</v>
      </c>
    </row>
    <row r="170" ht="18" customHeight="1" spans="1:3">
      <c r="A170" s="172">
        <v>20811</v>
      </c>
      <c r="B170" s="173" t="s">
        <v>177</v>
      </c>
      <c r="C170" s="176">
        <v>1791</v>
      </c>
    </row>
    <row r="171" ht="18" customHeight="1" spans="1:3">
      <c r="A171" s="172">
        <v>2081101</v>
      </c>
      <c r="B171" s="173" t="s">
        <v>61</v>
      </c>
      <c r="C171" s="176">
        <v>108</v>
      </c>
    </row>
    <row r="172" ht="18" customHeight="1" spans="1:3">
      <c r="A172" s="172">
        <v>2081104</v>
      </c>
      <c r="B172" s="173" t="s">
        <v>178</v>
      </c>
      <c r="C172" s="176">
        <v>56</v>
      </c>
    </row>
    <row r="173" ht="18" customHeight="1" spans="1:3">
      <c r="A173" s="172">
        <v>2081105</v>
      </c>
      <c r="B173" s="173" t="s">
        <v>179</v>
      </c>
      <c r="C173" s="176">
        <v>16</v>
      </c>
    </row>
    <row r="174" ht="18" customHeight="1" spans="1:3">
      <c r="A174" s="172">
        <v>2081107</v>
      </c>
      <c r="B174" s="173" t="s">
        <v>180</v>
      </c>
      <c r="C174" s="176">
        <v>1552</v>
      </c>
    </row>
    <row r="175" ht="18" customHeight="1" spans="1:3">
      <c r="A175" s="172">
        <v>2081199</v>
      </c>
      <c r="B175" s="173" t="s">
        <v>181</v>
      </c>
      <c r="C175" s="176">
        <v>59</v>
      </c>
    </row>
    <row r="176" ht="18" customHeight="1" spans="1:3">
      <c r="A176" s="172">
        <v>20819</v>
      </c>
      <c r="B176" s="173" t="s">
        <v>182</v>
      </c>
      <c r="C176" s="176">
        <v>6717</v>
      </c>
    </row>
    <row r="177" ht="18" customHeight="1" spans="1:3">
      <c r="A177" s="172">
        <v>2081901</v>
      </c>
      <c r="B177" s="173" t="s">
        <v>183</v>
      </c>
      <c r="C177" s="176">
        <v>261</v>
      </c>
    </row>
    <row r="178" ht="18" customHeight="1" spans="1:3">
      <c r="A178" s="172">
        <v>2081902</v>
      </c>
      <c r="B178" s="173" t="s">
        <v>184</v>
      </c>
      <c r="C178" s="176">
        <v>6456</v>
      </c>
    </row>
    <row r="179" ht="18" customHeight="1" spans="1:3">
      <c r="A179" s="172">
        <v>20820</v>
      </c>
      <c r="B179" s="173" t="s">
        <v>185</v>
      </c>
      <c r="C179" s="176">
        <v>332</v>
      </c>
    </row>
    <row r="180" ht="18" customHeight="1" spans="1:3">
      <c r="A180" s="172">
        <v>2082001</v>
      </c>
      <c r="B180" s="173" t="s">
        <v>186</v>
      </c>
      <c r="C180" s="176">
        <v>320</v>
      </c>
    </row>
    <row r="181" ht="18" customHeight="1" spans="1:3">
      <c r="A181" s="172">
        <v>2082002</v>
      </c>
      <c r="B181" s="173" t="s">
        <v>187</v>
      </c>
      <c r="C181" s="176">
        <v>12</v>
      </c>
    </row>
    <row r="182" ht="18" customHeight="1" spans="1:3">
      <c r="A182" s="172">
        <v>20821</v>
      </c>
      <c r="B182" s="173" t="s">
        <v>188</v>
      </c>
      <c r="C182" s="176">
        <v>2684</v>
      </c>
    </row>
    <row r="183" ht="18" customHeight="1" spans="1:3">
      <c r="A183" s="172">
        <v>2082101</v>
      </c>
      <c r="B183" s="173" t="s">
        <v>189</v>
      </c>
      <c r="C183" s="176">
        <v>32</v>
      </c>
    </row>
    <row r="184" ht="18" customHeight="1" spans="1:3">
      <c r="A184" s="172">
        <v>2082102</v>
      </c>
      <c r="B184" s="173" t="s">
        <v>190</v>
      </c>
      <c r="C184" s="176">
        <v>2652</v>
      </c>
    </row>
    <row r="185" ht="18" customHeight="1" spans="1:3">
      <c r="A185" s="172">
        <v>20826</v>
      </c>
      <c r="B185" s="173" t="s">
        <v>191</v>
      </c>
      <c r="C185" s="176">
        <v>23288</v>
      </c>
    </row>
    <row r="186" ht="18" customHeight="1" spans="1:3">
      <c r="A186" s="172">
        <v>2082601</v>
      </c>
      <c r="B186" s="173" t="s">
        <v>192</v>
      </c>
      <c r="C186" s="176">
        <v>1419</v>
      </c>
    </row>
    <row r="187" ht="18" customHeight="1" spans="1:3">
      <c r="A187" s="172">
        <v>2082602</v>
      </c>
      <c r="B187" s="173" t="s">
        <v>193</v>
      </c>
      <c r="C187" s="176">
        <v>21869</v>
      </c>
    </row>
    <row r="188" ht="18" customHeight="1" spans="1:3">
      <c r="A188" s="172">
        <v>20827</v>
      </c>
      <c r="B188" s="173" t="s">
        <v>194</v>
      </c>
      <c r="C188" s="176">
        <v>341</v>
      </c>
    </row>
    <row r="189" ht="18" customHeight="1" spans="1:3">
      <c r="A189" s="172">
        <v>2082701</v>
      </c>
      <c r="B189" s="173" t="s">
        <v>195</v>
      </c>
      <c r="C189" s="176">
        <v>341</v>
      </c>
    </row>
    <row r="190" ht="18" customHeight="1" spans="1:3">
      <c r="A190" s="172">
        <v>20828</v>
      </c>
      <c r="B190" s="173" t="s">
        <v>196</v>
      </c>
      <c r="C190" s="176">
        <v>7004</v>
      </c>
    </row>
    <row r="191" ht="18" customHeight="1" spans="1:3">
      <c r="A191" s="172">
        <v>2082801</v>
      </c>
      <c r="B191" s="173" t="s">
        <v>61</v>
      </c>
      <c r="C191" s="176">
        <v>134</v>
      </c>
    </row>
    <row r="192" ht="18" customHeight="1" spans="1:3">
      <c r="A192" s="172">
        <v>2082802</v>
      </c>
      <c r="B192" s="173" t="s">
        <v>62</v>
      </c>
      <c r="C192" s="176">
        <v>6650</v>
      </c>
    </row>
    <row r="193" ht="18" customHeight="1" spans="1:3">
      <c r="A193" s="172">
        <v>2082899</v>
      </c>
      <c r="B193" s="173" t="s">
        <v>197</v>
      </c>
      <c r="C193" s="176">
        <v>179</v>
      </c>
    </row>
    <row r="194" ht="18" customHeight="1" spans="1:3">
      <c r="A194" s="172">
        <v>20830</v>
      </c>
      <c r="B194" s="173" t="s">
        <v>198</v>
      </c>
      <c r="C194" s="176">
        <v>72</v>
      </c>
    </row>
    <row r="195" ht="18" customHeight="1" spans="1:3">
      <c r="A195" s="172">
        <v>2083001</v>
      </c>
      <c r="B195" s="173" t="s">
        <v>199</v>
      </c>
      <c r="C195" s="176">
        <v>72</v>
      </c>
    </row>
    <row r="196" ht="18" customHeight="1" spans="1:3">
      <c r="A196" s="172">
        <v>20899</v>
      </c>
      <c r="B196" s="173" t="s">
        <v>200</v>
      </c>
      <c r="C196" s="176">
        <v>6</v>
      </c>
    </row>
    <row r="197" ht="18" customHeight="1" spans="1:3">
      <c r="A197" s="172">
        <v>2089999</v>
      </c>
      <c r="B197" s="173" t="s">
        <v>201</v>
      </c>
      <c r="C197" s="176">
        <v>6</v>
      </c>
    </row>
    <row r="198" ht="18" customHeight="1" spans="1:3">
      <c r="A198" s="172">
        <v>210</v>
      </c>
      <c r="B198" s="173" t="s">
        <v>202</v>
      </c>
      <c r="C198" s="176">
        <v>40794</v>
      </c>
    </row>
    <row r="199" ht="18" customHeight="1" spans="1:3">
      <c r="A199" s="172">
        <v>21001</v>
      </c>
      <c r="B199" s="173" t="s">
        <v>203</v>
      </c>
      <c r="C199" s="176">
        <v>1420</v>
      </c>
    </row>
    <row r="200" ht="18" customHeight="1" spans="1:3">
      <c r="A200" s="172">
        <v>2100101</v>
      </c>
      <c r="B200" s="173" t="s">
        <v>61</v>
      </c>
      <c r="C200" s="176">
        <v>1181</v>
      </c>
    </row>
    <row r="201" ht="18" customHeight="1" spans="1:3">
      <c r="A201" s="172">
        <v>2100102</v>
      </c>
      <c r="B201" s="173" t="s">
        <v>62</v>
      </c>
      <c r="C201" s="176">
        <v>183</v>
      </c>
    </row>
    <row r="202" ht="18" customHeight="1" spans="1:3">
      <c r="A202" s="172">
        <v>2100199</v>
      </c>
      <c r="B202" s="173" t="s">
        <v>204</v>
      </c>
      <c r="C202" s="176">
        <v>56</v>
      </c>
    </row>
    <row r="203" ht="18" customHeight="1" spans="1:3">
      <c r="A203" s="172">
        <v>21002</v>
      </c>
      <c r="B203" s="173" t="s">
        <v>205</v>
      </c>
      <c r="C203" s="176">
        <v>179</v>
      </c>
    </row>
    <row r="204" ht="18" customHeight="1" spans="1:3">
      <c r="A204" s="172">
        <v>2100299</v>
      </c>
      <c r="B204" s="173" t="s">
        <v>206</v>
      </c>
      <c r="C204" s="176">
        <v>179</v>
      </c>
    </row>
    <row r="205" ht="18" customHeight="1" spans="1:3">
      <c r="A205" s="172">
        <v>21003</v>
      </c>
      <c r="B205" s="173" t="s">
        <v>207</v>
      </c>
      <c r="C205" s="176">
        <v>1640</v>
      </c>
    </row>
    <row r="206" ht="18" customHeight="1" spans="1:3">
      <c r="A206" s="172">
        <v>2100302</v>
      </c>
      <c r="B206" s="173" t="s">
        <v>208</v>
      </c>
      <c r="C206" s="176">
        <v>446</v>
      </c>
    </row>
    <row r="207" ht="18" customHeight="1" spans="1:3">
      <c r="A207" s="172">
        <v>2100399</v>
      </c>
      <c r="B207" s="173" t="s">
        <v>209</v>
      </c>
      <c r="C207" s="176">
        <v>1194</v>
      </c>
    </row>
    <row r="208" ht="18" customHeight="1" spans="1:3">
      <c r="A208" s="172">
        <v>21004</v>
      </c>
      <c r="B208" s="173" t="s">
        <v>210</v>
      </c>
      <c r="C208" s="176">
        <v>19534</v>
      </c>
    </row>
    <row r="209" ht="18" customHeight="1" spans="1:3">
      <c r="A209" s="172">
        <v>2100401</v>
      </c>
      <c r="B209" s="173" t="s">
        <v>211</v>
      </c>
      <c r="C209" s="176">
        <v>30</v>
      </c>
    </row>
    <row r="210" ht="18" customHeight="1" spans="1:3">
      <c r="A210" s="172">
        <v>2100408</v>
      </c>
      <c r="B210" s="173" t="s">
        <v>212</v>
      </c>
      <c r="C210" s="176">
        <v>6036</v>
      </c>
    </row>
    <row r="211" ht="18" customHeight="1" spans="1:3">
      <c r="A211" s="172">
        <v>2100409</v>
      </c>
      <c r="B211" s="173" t="s">
        <v>213</v>
      </c>
      <c r="C211" s="176">
        <v>2095</v>
      </c>
    </row>
    <row r="212" ht="18" customHeight="1" spans="1:3">
      <c r="A212" s="172">
        <v>2100410</v>
      </c>
      <c r="B212" s="173" t="s">
        <v>214</v>
      </c>
      <c r="C212" s="176">
        <v>11026</v>
      </c>
    </row>
    <row r="213" ht="18" customHeight="1" spans="1:3">
      <c r="A213" s="172">
        <v>2100499</v>
      </c>
      <c r="B213" s="173" t="s">
        <v>215</v>
      </c>
      <c r="C213" s="176">
        <v>347</v>
      </c>
    </row>
    <row r="214" ht="18" customHeight="1" spans="1:3">
      <c r="A214" s="172">
        <v>21006</v>
      </c>
      <c r="B214" s="173" t="s">
        <v>216</v>
      </c>
      <c r="C214" s="176">
        <v>25</v>
      </c>
    </row>
    <row r="215" ht="18" customHeight="1" spans="1:3">
      <c r="A215" s="172">
        <v>2100699</v>
      </c>
      <c r="B215" s="173" t="s">
        <v>217</v>
      </c>
      <c r="C215" s="176">
        <v>25</v>
      </c>
    </row>
    <row r="216" ht="18" customHeight="1" spans="1:3">
      <c r="A216" s="172">
        <v>21007</v>
      </c>
      <c r="B216" s="173" t="s">
        <v>218</v>
      </c>
      <c r="C216" s="176">
        <v>2529</v>
      </c>
    </row>
    <row r="217" ht="18" customHeight="1" spans="1:3">
      <c r="A217" s="172">
        <v>2100717</v>
      </c>
      <c r="B217" s="173" t="s">
        <v>219</v>
      </c>
      <c r="C217" s="176">
        <v>2529</v>
      </c>
    </row>
    <row r="218" ht="18" customHeight="1" spans="1:3">
      <c r="A218" s="172">
        <v>21011</v>
      </c>
      <c r="B218" s="173" t="s">
        <v>220</v>
      </c>
      <c r="C218" s="176">
        <v>4811</v>
      </c>
    </row>
    <row r="219" ht="18" customHeight="1" spans="1:3">
      <c r="A219" s="172">
        <v>2101101</v>
      </c>
      <c r="B219" s="173" t="s">
        <v>221</v>
      </c>
      <c r="C219" s="176">
        <v>1350</v>
      </c>
    </row>
    <row r="220" ht="18" customHeight="1" spans="1:3">
      <c r="A220" s="172">
        <v>2101102</v>
      </c>
      <c r="B220" s="173" t="s">
        <v>222</v>
      </c>
      <c r="C220" s="176">
        <v>3461</v>
      </c>
    </row>
    <row r="221" ht="18" customHeight="1" spans="1:3">
      <c r="A221" s="172">
        <v>21012</v>
      </c>
      <c r="B221" s="173" t="s">
        <v>223</v>
      </c>
      <c r="C221" s="176">
        <v>9841</v>
      </c>
    </row>
    <row r="222" ht="18" customHeight="1" spans="1:3">
      <c r="A222" s="172">
        <v>2101201</v>
      </c>
      <c r="B222" s="173" t="s">
        <v>224</v>
      </c>
      <c r="C222" s="176">
        <v>113</v>
      </c>
    </row>
    <row r="223" ht="18" customHeight="1" spans="1:3">
      <c r="A223" s="172">
        <v>2101202</v>
      </c>
      <c r="B223" s="173" t="s">
        <v>225</v>
      </c>
      <c r="C223" s="176">
        <v>9728</v>
      </c>
    </row>
    <row r="224" ht="18" customHeight="1" spans="1:3">
      <c r="A224" s="172">
        <v>21013</v>
      </c>
      <c r="B224" s="173" t="s">
        <v>226</v>
      </c>
      <c r="C224" s="176">
        <v>335</v>
      </c>
    </row>
    <row r="225" ht="18" customHeight="1" spans="1:3">
      <c r="A225" s="172">
        <v>2101301</v>
      </c>
      <c r="B225" s="173" t="s">
        <v>227</v>
      </c>
      <c r="C225" s="176">
        <v>335</v>
      </c>
    </row>
    <row r="226" ht="18" customHeight="1" spans="1:3">
      <c r="A226" s="172">
        <v>21014</v>
      </c>
      <c r="B226" s="173" t="s">
        <v>228</v>
      </c>
      <c r="C226" s="176">
        <v>94</v>
      </c>
    </row>
    <row r="227" ht="18" customHeight="1" spans="1:3">
      <c r="A227" s="172">
        <v>2101401</v>
      </c>
      <c r="B227" s="173" t="s">
        <v>229</v>
      </c>
      <c r="C227" s="176">
        <v>94</v>
      </c>
    </row>
    <row r="228" ht="18" customHeight="1" spans="1:3">
      <c r="A228" s="172">
        <v>21015</v>
      </c>
      <c r="B228" s="173" t="s">
        <v>230</v>
      </c>
      <c r="C228" s="176">
        <v>386</v>
      </c>
    </row>
    <row r="229" ht="18" customHeight="1" spans="1:3">
      <c r="A229" s="172">
        <v>2101501</v>
      </c>
      <c r="B229" s="173" t="s">
        <v>61</v>
      </c>
      <c r="C229" s="176">
        <v>276</v>
      </c>
    </row>
    <row r="230" ht="18" customHeight="1" spans="1:3">
      <c r="A230" s="172">
        <v>2101502</v>
      </c>
      <c r="B230" s="173" t="s">
        <v>62</v>
      </c>
      <c r="C230" s="176">
        <v>90</v>
      </c>
    </row>
    <row r="231" ht="18" customHeight="1" spans="1:3">
      <c r="A231" s="172">
        <v>2101599</v>
      </c>
      <c r="B231" s="173" t="s">
        <v>231</v>
      </c>
      <c r="C231" s="176">
        <v>20</v>
      </c>
    </row>
    <row r="232" ht="18" customHeight="1" spans="1:3">
      <c r="A232" s="172">
        <v>211</v>
      </c>
      <c r="B232" s="173" t="s">
        <v>232</v>
      </c>
      <c r="C232" s="176">
        <f>C233+C237+C239</f>
        <v>42788</v>
      </c>
    </row>
    <row r="233" ht="18" customHeight="1" spans="1:3">
      <c r="A233" s="172">
        <v>21103</v>
      </c>
      <c r="B233" s="173" t="s">
        <v>233</v>
      </c>
      <c r="C233" s="176">
        <f>C234+C235+C236</f>
        <v>42693</v>
      </c>
    </row>
    <row r="234" ht="18" customHeight="1" spans="1:3">
      <c r="A234" s="172">
        <v>2110301</v>
      </c>
      <c r="B234" s="173" t="s">
        <v>234</v>
      </c>
      <c r="C234" s="176">
        <v>29092</v>
      </c>
    </row>
    <row r="235" ht="18" customHeight="1" spans="1:3">
      <c r="A235" s="172">
        <v>2110302</v>
      </c>
      <c r="B235" s="173" t="s">
        <v>235</v>
      </c>
      <c r="C235" s="176">
        <v>13501</v>
      </c>
    </row>
    <row r="236" ht="18" customHeight="1" spans="1:3">
      <c r="A236" s="172" t="s">
        <v>236</v>
      </c>
      <c r="B236" s="173" t="s">
        <v>237</v>
      </c>
      <c r="C236" s="176">
        <v>100</v>
      </c>
    </row>
    <row r="237" ht="18" customHeight="1" spans="1:3">
      <c r="A237" s="172">
        <v>21104</v>
      </c>
      <c r="B237" s="173" t="s">
        <v>238</v>
      </c>
      <c r="C237" s="176">
        <v>35</v>
      </c>
    </row>
    <row r="238" ht="18" customHeight="1" spans="1:3">
      <c r="A238" s="172">
        <v>2110402</v>
      </c>
      <c r="B238" s="173" t="s">
        <v>239</v>
      </c>
      <c r="C238" s="176">
        <v>35</v>
      </c>
    </row>
    <row r="239" ht="18" customHeight="1" spans="1:3">
      <c r="A239" s="172">
        <v>21110</v>
      </c>
      <c r="B239" s="173" t="s">
        <v>240</v>
      </c>
      <c r="C239" s="176">
        <v>60</v>
      </c>
    </row>
    <row r="240" ht="18" customHeight="1" spans="1:3">
      <c r="A240" s="172">
        <v>212</v>
      </c>
      <c r="B240" s="173" t="s">
        <v>241</v>
      </c>
      <c r="C240" s="176">
        <f>C241+C247+C248+C251+C252</f>
        <v>18740</v>
      </c>
    </row>
    <row r="241" ht="18" customHeight="1" spans="1:3">
      <c r="A241" s="172">
        <v>21201</v>
      </c>
      <c r="B241" s="173" t="s">
        <v>242</v>
      </c>
      <c r="C241" s="176">
        <f>SUM(C242:C246)</f>
        <v>9247</v>
      </c>
    </row>
    <row r="242" ht="18" customHeight="1" spans="1:3">
      <c r="A242" s="172">
        <v>2120101</v>
      </c>
      <c r="B242" s="173" t="s">
        <v>61</v>
      </c>
      <c r="C242" s="176">
        <v>475</v>
      </c>
    </row>
    <row r="243" ht="18" customHeight="1" spans="1:3">
      <c r="A243" s="172">
        <v>2120102</v>
      </c>
      <c r="B243" s="173" t="s">
        <v>62</v>
      </c>
      <c r="C243" s="176">
        <v>2269</v>
      </c>
    </row>
    <row r="244" ht="18" customHeight="1" spans="1:3">
      <c r="A244" s="172">
        <v>2120104</v>
      </c>
      <c r="B244" s="173" t="s">
        <v>243</v>
      </c>
      <c r="C244" s="176">
        <v>1600</v>
      </c>
    </row>
    <row r="245" ht="18" customHeight="1" spans="1:3">
      <c r="A245" s="172">
        <v>2120105</v>
      </c>
      <c r="B245" s="173" t="s">
        <v>244</v>
      </c>
      <c r="C245" s="176">
        <v>2865</v>
      </c>
    </row>
    <row r="246" ht="18" customHeight="1" spans="1:3">
      <c r="A246" s="172">
        <v>2120106</v>
      </c>
      <c r="B246" s="173" t="s">
        <v>245</v>
      </c>
      <c r="C246" s="176">
        <v>2038</v>
      </c>
    </row>
    <row r="247" ht="18" customHeight="1" spans="1:3">
      <c r="A247" s="172">
        <v>21202</v>
      </c>
      <c r="B247" s="173" t="s">
        <v>246</v>
      </c>
      <c r="C247" s="176">
        <v>85</v>
      </c>
    </row>
    <row r="248" ht="18" customHeight="1" spans="1:3">
      <c r="A248" s="172">
        <v>21203</v>
      </c>
      <c r="B248" s="173" t="s">
        <v>247</v>
      </c>
      <c r="C248" s="176">
        <f>C249+C250</f>
        <v>6220</v>
      </c>
    </row>
    <row r="249" ht="18" customHeight="1" spans="1:3">
      <c r="A249" s="172">
        <v>2120303</v>
      </c>
      <c r="B249" s="173" t="s">
        <v>248</v>
      </c>
      <c r="C249" s="176">
        <v>4189</v>
      </c>
    </row>
    <row r="250" ht="18" customHeight="1" spans="1:3">
      <c r="A250" s="172">
        <v>2120399</v>
      </c>
      <c r="B250" s="173" t="s">
        <v>249</v>
      </c>
      <c r="C250" s="176">
        <v>2031</v>
      </c>
    </row>
    <row r="251" ht="18" customHeight="1" spans="1:3">
      <c r="A251" s="172">
        <v>21205</v>
      </c>
      <c r="B251" s="173" t="s">
        <v>250</v>
      </c>
      <c r="C251" s="176">
        <v>1308</v>
      </c>
    </row>
    <row r="252" ht="18" customHeight="1" spans="1:3">
      <c r="A252" s="172">
        <v>21299</v>
      </c>
      <c r="B252" s="173" t="s">
        <v>251</v>
      </c>
      <c r="C252" s="176">
        <v>1880</v>
      </c>
    </row>
    <row r="253" ht="18" customHeight="1" spans="1:3">
      <c r="A253" s="172">
        <v>2129999</v>
      </c>
      <c r="B253" s="173" t="s">
        <v>252</v>
      </c>
      <c r="C253" s="176">
        <v>1880</v>
      </c>
    </row>
    <row r="254" ht="18" customHeight="1" spans="1:3">
      <c r="A254" s="172">
        <v>213</v>
      </c>
      <c r="B254" s="173" t="s">
        <v>253</v>
      </c>
      <c r="C254" s="176">
        <v>79555</v>
      </c>
    </row>
    <row r="255" ht="18" customHeight="1" spans="1:3">
      <c r="A255" s="172">
        <v>21301</v>
      </c>
      <c r="B255" s="173" t="s">
        <v>254</v>
      </c>
      <c r="C255" s="176">
        <v>41838</v>
      </c>
    </row>
    <row r="256" ht="18" customHeight="1" spans="1:3">
      <c r="A256" s="172">
        <v>2130101</v>
      </c>
      <c r="B256" s="173" t="s">
        <v>61</v>
      </c>
      <c r="C256" s="176">
        <v>65</v>
      </c>
    </row>
    <row r="257" ht="18" customHeight="1" spans="1:3">
      <c r="A257" s="172">
        <v>2130104</v>
      </c>
      <c r="B257" s="173" t="s">
        <v>255</v>
      </c>
      <c r="C257" s="176">
        <v>1851</v>
      </c>
    </row>
    <row r="258" ht="18" customHeight="1" spans="1:3">
      <c r="A258" s="172">
        <v>2130108</v>
      </c>
      <c r="B258" s="173" t="s">
        <v>256</v>
      </c>
      <c r="C258" s="176">
        <v>806</v>
      </c>
    </row>
    <row r="259" ht="18" customHeight="1" spans="1:3">
      <c r="A259" s="172">
        <v>2130109</v>
      </c>
      <c r="B259" s="173" t="s">
        <v>257</v>
      </c>
      <c r="C259" s="176">
        <v>205</v>
      </c>
    </row>
    <row r="260" ht="18" customHeight="1" spans="1:3">
      <c r="A260" s="172">
        <v>2130121</v>
      </c>
      <c r="B260" s="173" t="s">
        <v>258</v>
      </c>
      <c r="C260" s="176">
        <v>8225</v>
      </c>
    </row>
    <row r="261" ht="18" customHeight="1" spans="1:3">
      <c r="A261" s="172">
        <v>2130122</v>
      </c>
      <c r="B261" s="173" t="s">
        <v>259</v>
      </c>
      <c r="C261" s="176">
        <v>14051</v>
      </c>
    </row>
    <row r="262" ht="18" customHeight="1" spans="1:3">
      <c r="A262" s="172">
        <v>2130126</v>
      </c>
      <c r="B262" s="173" t="s">
        <v>260</v>
      </c>
      <c r="C262" s="176">
        <v>6492</v>
      </c>
    </row>
    <row r="263" ht="18" customHeight="1" spans="1:3">
      <c r="A263" s="172">
        <v>2130135</v>
      </c>
      <c r="B263" s="173" t="s">
        <v>261</v>
      </c>
      <c r="C263" s="176">
        <v>1070</v>
      </c>
    </row>
    <row r="264" ht="18" customHeight="1" spans="1:3">
      <c r="A264" s="172">
        <v>2130142</v>
      </c>
      <c r="B264" s="173" t="s">
        <v>262</v>
      </c>
      <c r="C264" s="176">
        <v>1171</v>
      </c>
    </row>
    <row r="265" ht="18" customHeight="1" spans="1:3">
      <c r="A265" s="172">
        <v>2130148</v>
      </c>
      <c r="B265" s="173" t="s">
        <v>263</v>
      </c>
      <c r="C265" s="176">
        <v>90</v>
      </c>
    </row>
    <row r="266" ht="18" customHeight="1" spans="1:3">
      <c r="A266" s="172">
        <v>2130152</v>
      </c>
      <c r="B266" s="173" t="s">
        <v>264</v>
      </c>
      <c r="C266" s="176">
        <v>7</v>
      </c>
    </row>
    <row r="267" ht="18" customHeight="1" spans="1:3">
      <c r="A267" s="172">
        <v>2130153</v>
      </c>
      <c r="B267" s="173" t="s">
        <v>265</v>
      </c>
      <c r="C267" s="176">
        <v>7309</v>
      </c>
    </row>
    <row r="268" ht="18" customHeight="1" spans="1:3">
      <c r="A268" s="172">
        <v>2130199</v>
      </c>
      <c r="B268" s="173" t="s">
        <v>266</v>
      </c>
      <c r="C268" s="176">
        <v>496</v>
      </c>
    </row>
    <row r="269" ht="18" customHeight="1" spans="1:3">
      <c r="A269" s="172">
        <v>21302</v>
      </c>
      <c r="B269" s="173" t="s">
        <v>267</v>
      </c>
      <c r="C269" s="176">
        <v>104</v>
      </c>
    </row>
    <row r="270" ht="18" customHeight="1" spans="1:3">
      <c r="A270" s="172">
        <v>2130205</v>
      </c>
      <c r="B270" s="173" t="s">
        <v>268</v>
      </c>
      <c r="C270" s="176">
        <v>93</v>
      </c>
    </row>
    <row r="271" ht="18" customHeight="1" spans="1:3">
      <c r="A271" s="172">
        <v>2130207</v>
      </c>
      <c r="B271" s="173" t="s">
        <v>269</v>
      </c>
      <c r="C271" s="176">
        <v>1</v>
      </c>
    </row>
    <row r="272" ht="18" customHeight="1" spans="1:3">
      <c r="A272" s="172">
        <v>2130234</v>
      </c>
      <c r="B272" s="173" t="s">
        <v>270</v>
      </c>
      <c r="C272" s="176">
        <v>10</v>
      </c>
    </row>
    <row r="273" ht="18" customHeight="1" spans="1:3">
      <c r="A273" s="172">
        <v>21303</v>
      </c>
      <c r="B273" s="173" t="s">
        <v>271</v>
      </c>
      <c r="C273" s="176">
        <v>8697</v>
      </c>
    </row>
    <row r="274" ht="18" customHeight="1" spans="1:3">
      <c r="A274" s="172">
        <v>2130301</v>
      </c>
      <c r="B274" s="173" t="s">
        <v>61</v>
      </c>
      <c r="C274" s="176">
        <v>326</v>
      </c>
    </row>
    <row r="275" ht="18" customHeight="1" spans="1:3">
      <c r="A275" s="172">
        <v>2130302</v>
      </c>
      <c r="B275" s="173" t="s">
        <v>62</v>
      </c>
      <c r="C275" s="176">
        <v>73</v>
      </c>
    </row>
    <row r="276" ht="18" customHeight="1" spans="1:3">
      <c r="A276" s="172">
        <v>2130306</v>
      </c>
      <c r="B276" s="173" t="s">
        <v>272</v>
      </c>
      <c r="C276" s="176">
        <v>6</v>
      </c>
    </row>
    <row r="277" ht="18" customHeight="1" spans="1:3">
      <c r="A277" s="172">
        <v>2130311</v>
      </c>
      <c r="B277" s="173" t="s">
        <v>273</v>
      </c>
      <c r="C277" s="176">
        <v>25</v>
      </c>
    </row>
    <row r="278" ht="18" customHeight="1" spans="1:3">
      <c r="A278" s="172">
        <v>2130314</v>
      </c>
      <c r="B278" s="173" t="s">
        <v>274</v>
      </c>
      <c r="C278" s="176">
        <v>32</v>
      </c>
    </row>
    <row r="279" ht="18" customHeight="1" spans="1:3">
      <c r="A279" s="172">
        <v>2130315</v>
      </c>
      <c r="B279" s="173" t="s">
        <v>275</v>
      </c>
      <c r="C279" s="176">
        <v>30</v>
      </c>
    </row>
    <row r="280" ht="18" customHeight="1" spans="1:3">
      <c r="A280" s="172">
        <v>2130316</v>
      </c>
      <c r="B280" s="173" t="s">
        <v>276</v>
      </c>
      <c r="C280" s="176">
        <v>612</v>
      </c>
    </row>
    <row r="281" ht="18" customHeight="1" spans="1:3">
      <c r="A281" s="172">
        <v>2130399</v>
      </c>
      <c r="B281" s="173" t="s">
        <v>277</v>
      </c>
      <c r="C281" s="176">
        <v>7593</v>
      </c>
    </row>
    <row r="282" ht="18" customHeight="1" spans="1:3">
      <c r="A282" s="172">
        <v>21305</v>
      </c>
      <c r="B282" s="173" t="s">
        <v>278</v>
      </c>
      <c r="C282" s="176">
        <v>5028</v>
      </c>
    </row>
    <row r="283" ht="18" customHeight="1" spans="1:3">
      <c r="A283" s="172">
        <v>2130502</v>
      </c>
      <c r="B283" s="173" t="s">
        <v>62</v>
      </c>
      <c r="C283" s="176">
        <v>16</v>
      </c>
    </row>
    <row r="284" ht="18" customHeight="1" spans="1:3">
      <c r="A284" s="172">
        <v>2130599</v>
      </c>
      <c r="B284" s="173" t="s">
        <v>279</v>
      </c>
      <c r="C284" s="176">
        <v>5012</v>
      </c>
    </row>
    <row r="285" ht="18" customHeight="1" spans="1:3">
      <c r="A285" s="172">
        <v>21307</v>
      </c>
      <c r="B285" s="173" t="s">
        <v>280</v>
      </c>
      <c r="C285" s="176">
        <v>14332</v>
      </c>
    </row>
    <row r="286" ht="18" customHeight="1" spans="1:3">
      <c r="A286" s="172">
        <v>2130701</v>
      </c>
      <c r="B286" s="173" t="s">
        <v>281</v>
      </c>
      <c r="C286" s="176">
        <v>960</v>
      </c>
    </row>
    <row r="287" ht="18" customHeight="1" spans="1:3">
      <c r="A287" s="172">
        <v>2130705</v>
      </c>
      <c r="B287" s="173" t="s">
        <v>282</v>
      </c>
      <c r="C287" s="176">
        <v>11279</v>
      </c>
    </row>
    <row r="288" ht="18" customHeight="1" spans="1:3">
      <c r="A288" s="172">
        <v>2130707</v>
      </c>
      <c r="B288" s="173" t="s">
        <v>283</v>
      </c>
      <c r="C288" s="176">
        <v>16</v>
      </c>
    </row>
    <row r="289" ht="18" customHeight="1" spans="1:3">
      <c r="A289" s="172">
        <v>2130799</v>
      </c>
      <c r="B289" s="173" t="s">
        <v>284</v>
      </c>
      <c r="C289" s="176">
        <v>2077</v>
      </c>
    </row>
    <row r="290" ht="18" customHeight="1" spans="1:3">
      <c r="A290" s="172">
        <v>21308</v>
      </c>
      <c r="B290" s="173" t="s">
        <v>285</v>
      </c>
      <c r="C290" s="176">
        <v>9556</v>
      </c>
    </row>
    <row r="291" ht="18" customHeight="1" spans="1:3">
      <c r="A291" s="172">
        <v>2130803</v>
      </c>
      <c r="B291" s="173" t="s">
        <v>286</v>
      </c>
      <c r="C291" s="176">
        <v>9490</v>
      </c>
    </row>
    <row r="292" ht="18" customHeight="1" spans="1:3">
      <c r="A292" s="172">
        <v>2130804</v>
      </c>
      <c r="B292" s="173" t="s">
        <v>287</v>
      </c>
      <c r="C292" s="176">
        <v>66</v>
      </c>
    </row>
    <row r="293" ht="18" customHeight="1" spans="1:3">
      <c r="A293" s="172">
        <v>214</v>
      </c>
      <c r="B293" s="173" t="s">
        <v>288</v>
      </c>
      <c r="C293" s="176">
        <f>C294</f>
        <v>17968</v>
      </c>
    </row>
    <row r="294" ht="18" customHeight="1" spans="1:3">
      <c r="A294" s="172">
        <v>21401</v>
      </c>
      <c r="B294" s="173" t="s">
        <v>289</v>
      </c>
      <c r="C294" s="176">
        <f>SUM(C295:C298)</f>
        <v>17968</v>
      </c>
    </row>
    <row r="295" ht="18" customHeight="1" spans="1:3">
      <c r="A295" s="172">
        <v>2140102</v>
      </c>
      <c r="B295" s="173" t="s">
        <v>62</v>
      </c>
      <c r="C295" s="176">
        <v>1543</v>
      </c>
    </row>
    <row r="296" ht="18" customHeight="1" spans="1:3">
      <c r="A296" s="172">
        <v>2140104</v>
      </c>
      <c r="B296" s="173" t="s">
        <v>290</v>
      </c>
      <c r="C296" s="176">
        <v>15880</v>
      </c>
    </row>
    <row r="297" ht="18" customHeight="1" spans="1:3">
      <c r="A297" s="172">
        <v>2140106</v>
      </c>
      <c r="B297" s="173" t="s">
        <v>291</v>
      </c>
      <c r="C297" s="176">
        <v>470</v>
      </c>
    </row>
    <row r="298" ht="18" customHeight="1" spans="1:3">
      <c r="A298" s="172">
        <v>2140109</v>
      </c>
      <c r="B298" s="173" t="s">
        <v>292</v>
      </c>
      <c r="C298" s="176">
        <v>75</v>
      </c>
    </row>
    <row r="299" ht="18" customHeight="1" spans="1:3">
      <c r="A299" s="172">
        <v>215</v>
      </c>
      <c r="B299" s="173" t="s">
        <v>293</v>
      </c>
      <c r="C299" s="176">
        <v>243</v>
      </c>
    </row>
    <row r="300" ht="18" customHeight="1" spans="1:3">
      <c r="A300" s="172">
        <v>21501</v>
      </c>
      <c r="B300" s="173" t="s">
        <v>294</v>
      </c>
      <c r="C300" s="176">
        <v>51</v>
      </c>
    </row>
    <row r="301" ht="18" customHeight="1" spans="1:3">
      <c r="A301" s="172">
        <v>2150101</v>
      </c>
      <c r="B301" s="173" t="s">
        <v>61</v>
      </c>
      <c r="C301" s="176">
        <v>51</v>
      </c>
    </row>
    <row r="302" ht="18" customHeight="1" spans="1:3">
      <c r="A302" s="172">
        <v>21502</v>
      </c>
      <c r="B302" s="173" t="s">
        <v>295</v>
      </c>
      <c r="C302" s="176">
        <v>20</v>
      </c>
    </row>
    <row r="303" ht="18" customHeight="1" spans="1:3">
      <c r="A303" s="172">
        <v>2150299</v>
      </c>
      <c r="B303" s="173" t="s">
        <v>296</v>
      </c>
      <c r="C303" s="176">
        <v>20</v>
      </c>
    </row>
    <row r="304" ht="18" customHeight="1" spans="1:3">
      <c r="A304" s="172">
        <v>21505</v>
      </c>
      <c r="B304" s="173" t="s">
        <v>297</v>
      </c>
      <c r="C304" s="176">
        <v>111</v>
      </c>
    </row>
    <row r="305" ht="18" customHeight="1" spans="1:3">
      <c r="A305" s="172">
        <v>2150517</v>
      </c>
      <c r="B305" s="173" t="s">
        <v>298</v>
      </c>
      <c r="C305" s="176">
        <v>111</v>
      </c>
    </row>
    <row r="306" ht="18" customHeight="1" spans="1:3">
      <c r="A306" s="172">
        <v>21508</v>
      </c>
      <c r="B306" s="173" t="s">
        <v>299</v>
      </c>
      <c r="C306" s="176">
        <v>61</v>
      </c>
    </row>
    <row r="307" ht="18" customHeight="1" spans="1:3">
      <c r="A307" s="172">
        <v>2150805</v>
      </c>
      <c r="B307" s="173" t="s">
        <v>300</v>
      </c>
      <c r="C307" s="176">
        <v>2</v>
      </c>
    </row>
    <row r="308" ht="18" customHeight="1" spans="1:3">
      <c r="A308" s="172">
        <v>2150899</v>
      </c>
      <c r="B308" s="173" t="s">
        <v>301</v>
      </c>
      <c r="C308" s="176">
        <v>59</v>
      </c>
    </row>
    <row r="309" ht="18" customHeight="1" spans="1:3">
      <c r="A309" s="172">
        <v>216</v>
      </c>
      <c r="B309" s="173" t="s">
        <v>302</v>
      </c>
      <c r="C309" s="176">
        <v>3325</v>
      </c>
    </row>
    <row r="310" ht="18" customHeight="1" spans="1:3">
      <c r="A310" s="172">
        <v>21602</v>
      </c>
      <c r="B310" s="173" t="s">
        <v>303</v>
      </c>
      <c r="C310" s="176">
        <v>3325</v>
      </c>
    </row>
    <row r="311" ht="18" customHeight="1" spans="1:3">
      <c r="A311" s="172">
        <v>2160203</v>
      </c>
      <c r="B311" s="173" t="s">
        <v>65</v>
      </c>
      <c r="C311" s="176">
        <v>31</v>
      </c>
    </row>
    <row r="312" ht="18" customHeight="1" spans="1:3">
      <c r="A312" s="172">
        <v>2160219</v>
      </c>
      <c r="B312" s="173" t="s">
        <v>304</v>
      </c>
      <c r="C312" s="176">
        <v>2780</v>
      </c>
    </row>
    <row r="313" ht="18" customHeight="1" spans="1:3">
      <c r="A313" s="172">
        <v>2160250</v>
      </c>
      <c r="B313" s="173" t="s">
        <v>255</v>
      </c>
      <c r="C313" s="176">
        <v>514</v>
      </c>
    </row>
    <row r="314" ht="18" customHeight="1" spans="1:3">
      <c r="A314" s="172">
        <v>220</v>
      </c>
      <c r="B314" s="173" t="s">
        <v>305</v>
      </c>
      <c r="C314" s="176">
        <v>4479</v>
      </c>
    </row>
    <row r="315" ht="18" customHeight="1" spans="1:3">
      <c r="A315" s="172">
        <v>22001</v>
      </c>
      <c r="B315" s="173" t="s">
        <v>306</v>
      </c>
      <c r="C315" s="176">
        <v>1420</v>
      </c>
    </row>
    <row r="316" ht="18" customHeight="1" spans="1:3">
      <c r="A316" s="172">
        <v>2200101</v>
      </c>
      <c r="B316" s="173" t="s">
        <v>61</v>
      </c>
      <c r="C316" s="176">
        <v>876</v>
      </c>
    </row>
    <row r="317" ht="18" customHeight="1" spans="1:3">
      <c r="A317" s="172">
        <v>2200102</v>
      </c>
      <c r="B317" s="173" t="s">
        <v>62</v>
      </c>
      <c r="C317" s="176">
        <v>544</v>
      </c>
    </row>
    <row r="318" ht="18" customHeight="1" spans="1:3">
      <c r="A318" s="172">
        <v>22005</v>
      </c>
      <c r="B318" s="173" t="s">
        <v>307</v>
      </c>
      <c r="C318" s="176">
        <v>54</v>
      </c>
    </row>
    <row r="319" ht="18" customHeight="1" spans="1:3">
      <c r="A319" s="172">
        <v>2200509</v>
      </c>
      <c r="B319" s="173" t="s">
        <v>308</v>
      </c>
      <c r="C319" s="176">
        <v>54</v>
      </c>
    </row>
    <row r="320" ht="18" customHeight="1" spans="1:3">
      <c r="A320" s="172">
        <v>221</v>
      </c>
      <c r="B320" s="173" t="s">
        <v>309</v>
      </c>
      <c r="C320" s="176">
        <f>C321+C326</f>
        <v>4495</v>
      </c>
    </row>
    <row r="321" ht="18" customHeight="1" spans="1:3">
      <c r="A321" s="172">
        <v>22101</v>
      </c>
      <c r="B321" s="173" t="s">
        <v>310</v>
      </c>
      <c r="C321" s="176">
        <v>3148</v>
      </c>
    </row>
    <row r="322" ht="18" customHeight="1" spans="1:3">
      <c r="A322" s="172">
        <v>2210105</v>
      </c>
      <c r="B322" s="173" t="s">
        <v>311</v>
      </c>
      <c r="C322" s="176">
        <v>44</v>
      </c>
    </row>
    <row r="323" ht="18" customHeight="1" spans="1:3">
      <c r="A323" s="172">
        <v>2210107</v>
      </c>
      <c r="B323" s="173" t="s">
        <v>312</v>
      </c>
      <c r="C323" s="176">
        <v>65</v>
      </c>
    </row>
    <row r="324" ht="18" customHeight="1" spans="1:3">
      <c r="A324" s="172">
        <v>2210108</v>
      </c>
      <c r="B324" s="173" t="s">
        <v>313</v>
      </c>
      <c r="C324" s="176">
        <v>491</v>
      </c>
    </row>
    <row r="325" ht="18" customHeight="1" spans="1:3">
      <c r="A325" s="172">
        <v>2210199</v>
      </c>
      <c r="B325" s="173" t="s">
        <v>314</v>
      </c>
      <c r="C325" s="176">
        <v>2548</v>
      </c>
    </row>
    <row r="326" ht="18" customHeight="1" spans="1:3">
      <c r="A326" s="172">
        <v>22102</v>
      </c>
      <c r="B326" s="173" t="s">
        <v>315</v>
      </c>
      <c r="C326" s="176">
        <v>1347</v>
      </c>
    </row>
    <row r="327" ht="18" customHeight="1" spans="1:3">
      <c r="A327" s="172">
        <v>2210201</v>
      </c>
      <c r="B327" s="173" t="s">
        <v>316</v>
      </c>
      <c r="C327" s="176">
        <v>1347</v>
      </c>
    </row>
    <row r="328" ht="18" customHeight="1" spans="1:3">
      <c r="A328" s="172">
        <v>224</v>
      </c>
      <c r="B328" s="173" t="s">
        <v>317</v>
      </c>
      <c r="C328" s="176">
        <v>3650</v>
      </c>
    </row>
    <row r="329" ht="18" customHeight="1" spans="1:3">
      <c r="A329" s="172">
        <v>22401</v>
      </c>
      <c r="B329" s="173" t="s">
        <v>318</v>
      </c>
      <c r="C329" s="176">
        <v>1661</v>
      </c>
    </row>
    <row r="330" ht="18" customHeight="1" spans="1:3">
      <c r="A330" s="172">
        <v>2240101</v>
      </c>
      <c r="B330" s="173" t="s">
        <v>61</v>
      </c>
      <c r="C330" s="176">
        <v>321</v>
      </c>
    </row>
    <row r="331" ht="18" customHeight="1" spans="1:3">
      <c r="A331" s="172">
        <v>2240102</v>
      </c>
      <c r="B331" s="173" t="s">
        <v>62</v>
      </c>
      <c r="C331" s="176">
        <v>300</v>
      </c>
    </row>
    <row r="332" ht="18" customHeight="1" spans="1:3">
      <c r="A332" s="172">
        <v>2240104</v>
      </c>
      <c r="B332" s="173" t="s">
        <v>319</v>
      </c>
      <c r="C332" s="176">
        <v>226</v>
      </c>
    </row>
    <row r="333" ht="18" customHeight="1" spans="1:3">
      <c r="A333" s="172">
        <v>2240106</v>
      </c>
      <c r="B333" s="173" t="s">
        <v>320</v>
      </c>
      <c r="C333" s="176">
        <v>87</v>
      </c>
    </row>
    <row r="334" ht="18" customHeight="1" spans="1:3">
      <c r="A334" s="172">
        <v>2240109</v>
      </c>
      <c r="B334" s="173" t="s">
        <v>321</v>
      </c>
      <c r="C334" s="176">
        <v>257</v>
      </c>
    </row>
    <row r="335" ht="18" customHeight="1" spans="1:3">
      <c r="A335" s="172">
        <v>2240199</v>
      </c>
      <c r="B335" s="173" t="s">
        <v>322</v>
      </c>
      <c r="C335" s="176">
        <v>470</v>
      </c>
    </row>
    <row r="336" ht="18" customHeight="1" spans="1:3">
      <c r="A336" s="172">
        <v>22402</v>
      </c>
      <c r="B336" s="173" t="s">
        <v>323</v>
      </c>
      <c r="C336" s="176">
        <v>1884</v>
      </c>
    </row>
    <row r="337" ht="18" customHeight="1" spans="1:3">
      <c r="A337" s="172">
        <v>2240204</v>
      </c>
      <c r="B337" s="173" t="s">
        <v>324</v>
      </c>
      <c r="C337" s="176">
        <v>1884</v>
      </c>
    </row>
    <row r="338" ht="18" customHeight="1" spans="1:3">
      <c r="A338" s="172">
        <v>22407</v>
      </c>
      <c r="B338" s="173" t="s">
        <v>325</v>
      </c>
      <c r="C338" s="176">
        <v>105</v>
      </c>
    </row>
    <row r="339" ht="18" customHeight="1" spans="1:3">
      <c r="A339" s="172">
        <v>2240703</v>
      </c>
      <c r="B339" s="173" t="s">
        <v>326</v>
      </c>
      <c r="C339" s="176">
        <v>105</v>
      </c>
    </row>
    <row r="340" ht="18" customHeight="1" spans="1:3">
      <c r="A340" s="172">
        <v>227</v>
      </c>
      <c r="B340" s="173" t="s">
        <v>327</v>
      </c>
      <c r="C340" s="176">
        <v>5000</v>
      </c>
    </row>
    <row r="341" ht="18" customHeight="1" spans="1:3">
      <c r="A341" s="172">
        <v>229</v>
      </c>
      <c r="B341" s="173" t="s">
        <v>328</v>
      </c>
      <c r="C341" s="176">
        <v>491</v>
      </c>
    </row>
    <row r="342" ht="18" customHeight="1" spans="1:3">
      <c r="A342" s="172">
        <v>22999</v>
      </c>
      <c r="B342" s="173" t="s">
        <v>329</v>
      </c>
      <c r="C342" s="176">
        <v>491</v>
      </c>
    </row>
    <row r="343" ht="18" customHeight="1" spans="1:3">
      <c r="A343" s="172">
        <v>232</v>
      </c>
      <c r="B343" s="173" t="s">
        <v>330</v>
      </c>
      <c r="C343" s="176">
        <v>7200</v>
      </c>
    </row>
    <row r="344" ht="18" customHeight="1" spans="1:3">
      <c r="A344" s="172">
        <v>23203</v>
      </c>
      <c r="B344" s="173" t="s">
        <v>331</v>
      </c>
      <c r="C344" s="176">
        <v>7200</v>
      </c>
    </row>
    <row r="345" ht="18" customHeight="1" spans="1:3">
      <c r="A345" s="172">
        <v>2320301</v>
      </c>
      <c r="B345" s="173" t="s">
        <v>332</v>
      </c>
      <c r="C345" s="176">
        <v>7200</v>
      </c>
    </row>
    <row r="346" ht="18" customHeight="1" spans="1:3">
      <c r="A346" s="172">
        <v>233</v>
      </c>
      <c r="B346" s="173" t="s">
        <v>333</v>
      </c>
      <c r="C346" s="176">
        <v>30</v>
      </c>
    </row>
    <row r="347" ht="18" customHeight="1" spans="1:3">
      <c r="A347" s="172">
        <v>23303</v>
      </c>
      <c r="B347" s="173" t="s">
        <v>334</v>
      </c>
      <c r="C347" s="176">
        <v>30</v>
      </c>
    </row>
    <row r="348" ht="18" customHeight="1" spans="1:3">
      <c r="A348" s="172"/>
      <c r="B348" s="179" t="s">
        <v>335</v>
      </c>
      <c r="C348" s="176">
        <f>C5+C69+C89+C108+C119+C133+C232+C198+C240+C254+C293+C299+C309+C314+C320+C328+C340+C341+C343+C346</f>
        <v>494739</v>
      </c>
    </row>
  </sheetData>
  <autoFilter xmlns:etc="http://www.wps.cn/officeDocument/2017/etCustomData" ref="A4:D348" etc:filterBottomFollowUsedRange="0">
    <extLst/>
  </autoFilter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23" sqref="D23"/>
    </sheetView>
  </sheetViews>
  <sheetFormatPr defaultColWidth="9" defaultRowHeight="27" customHeight="1" outlineLevelCol="3"/>
  <cols>
    <col min="1" max="1" width="19.375" style="22" customWidth="1"/>
    <col min="2" max="2" width="38.625" style="22" customWidth="1"/>
    <col min="3" max="3" width="17.25" style="150" customWidth="1"/>
    <col min="4" max="4" width="17.25" style="23" customWidth="1"/>
    <col min="5" max="16384" width="9" style="22"/>
  </cols>
  <sheetData>
    <row r="1" customHeight="1" spans="1:1">
      <c r="A1" s="18" t="s">
        <v>336</v>
      </c>
    </row>
    <row r="2" s="148" customFormat="1" customHeight="1" spans="1:4">
      <c r="A2" s="24" t="s">
        <v>337</v>
      </c>
      <c r="B2" s="151"/>
      <c r="C2" s="152"/>
      <c r="D2" s="151"/>
    </row>
    <row r="3" s="18" customFormat="1" customHeight="1" spans="3:4">
      <c r="C3" s="153" t="s">
        <v>55</v>
      </c>
      <c r="D3" s="25"/>
    </row>
    <row r="4" s="19" customFormat="1" customHeight="1" spans="1:4">
      <c r="A4" s="26" t="s">
        <v>338</v>
      </c>
      <c r="B4" s="26" t="s">
        <v>339</v>
      </c>
      <c r="C4" s="154" t="s">
        <v>340</v>
      </c>
      <c r="D4" s="155"/>
    </row>
    <row r="5" s="149" customFormat="1" customHeight="1" spans="1:4">
      <c r="A5" s="156" t="s">
        <v>341</v>
      </c>
      <c r="B5" s="157" t="s">
        <v>342</v>
      </c>
      <c r="C5" s="158">
        <f>SUM(C6:C8)</f>
        <v>46968.38</v>
      </c>
      <c r="D5" s="159"/>
    </row>
    <row r="6" s="100" customFormat="1" customHeight="1" spans="1:4">
      <c r="A6" s="156" t="s">
        <v>343</v>
      </c>
      <c r="B6" s="157" t="s">
        <v>344</v>
      </c>
      <c r="C6" s="158">
        <v>38727.75</v>
      </c>
      <c r="D6" s="159"/>
    </row>
    <row r="7" s="100" customFormat="1" customHeight="1" spans="1:4">
      <c r="A7" s="156" t="s">
        <v>345</v>
      </c>
      <c r="B7" s="157" t="s">
        <v>346</v>
      </c>
      <c r="C7" s="158">
        <v>5301.44</v>
      </c>
      <c r="D7" s="159"/>
    </row>
    <row r="8" s="100" customFormat="1" customHeight="1" spans="1:4">
      <c r="A8" s="156" t="s">
        <v>347</v>
      </c>
      <c r="B8" s="157" t="s">
        <v>348</v>
      </c>
      <c r="C8" s="158">
        <v>2939.19</v>
      </c>
      <c r="D8" s="159"/>
    </row>
    <row r="9" s="100" customFormat="1" customHeight="1" spans="1:4">
      <c r="A9" s="156" t="s">
        <v>349</v>
      </c>
      <c r="B9" s="157" t="s">
        <v>350</v>
      </c>
      <c r="C9" s="158">
        <f>SUM(C10:C16)</f>
        <v>5852.6</v>
      </c>
      <c r="D9" s="159"/>
    </row>
    <row r="10" s="100" customFormat="1" customHeight="1" spans="1:4">
      <c r="A10" s="156" t="s">
        <v>351</v>
      </c>
      <c r="B10" s="157" t="s">
        <v>352</v>
      </c>
      <c r="C10" s="158">
        <v>5001.58</v>
      </c>
      <c r="D10" s="159"/>
    </row>
    <row r="11" s="100" customFormat="1" customHeight="1" spans="1:4">
      <c r="A11" s="156" t="s">
        <v>353</v>
      </c>
      <c r="B11" s="157" t="s">
        <v>354</v>
      </c>
      <c r="C11" s="158">
        <v>105.21</v>
      </c>
      <c r="D11" s="159"/>
    </row>
    <row r="12" s="19" customFormat="1" customHeight="1" spans="1:4">
      <c r="A12" s="32">
        <v>50203</v>
      </c>
      <c r="B12" s="157" t="s">
        <v>355</v>
      </c>
      <c r="C12" s="158">
        <v>135.51</v>
      </c>
      <c r="D12" s="159"/>
    </row>
    <row r="13" s="18" customFormat="1" customHeight="1" spans="1:4">
      <c r="A13" s="32">
        <v>50206</v>
      </c>
      <c r="B13" s="157" t="s">
        <v>356</v>
      </c>
      <c r="C13" s="158">
        <v>39</v>
      </c>
      <c r="D13" s="159"/>
    </row>
    <row r="14" s="18" customFormat="1" customHeight="1" spans="1:4">
      <c r="A14" s="32">
        <v>50208</v>
      </c>
      <c r="B14" s="157" t="s">
        <v>357</v>
      </c>
      <c r="C14" s="158">
        <v>495</v>
      </c>
      <c r="D14" s="159"/>
    </row>
    <row r="15" s="18" customFormat="1" customHeight="1" spans="1:4">
      <c r="A15" s="32">
        <v>50209</v>
      </c>
      <c r="B15" s="157" t="s">
        <v>358</v>
      </c>
      <c r="C15" s="158">
        <v>76.3</v>
      </c>
      <c r="D15" s="159"/>
    </row>
    <row r="16" s="18" customFormat="1" customHeight="1" spans="1:4">
      <c r="A16" s="32">
        <v>50299</v>
      </c>
      <c r="B16" s="157" t="s">
        <v>359</v>
      </c>
      <c r="C16" s="158"/>
      <c r="D16" s="159"/>
    </row>
    <row r="17" s="18" customFormat="1" customHeight="1" spans="1:4">
      <c r="A17" s="32">
        <v>505</v>
      </c>
      <c r="B17" s="160" t="s">
        <v>360</v>
      </c>
      <c r="C17" s="158">
        <f>SUM(C18:C19)</f>
        <v>69375.72</v>
      </c>
      <c r="D17" s="159"/>
    </row>
    <row r="18" s="18" customFormat="1" customHeight="1" spans="1:4">
      <c r="A18" s="32">
        <v>50501</v>
      </c>
      <c r="B18" s="160" t="s">
        <v>361</v>
      </c>
      <c r="C18" s="158">
        <v>69375.72</v>
      </c>
      <c r="D18" s="161"/>
    </row>
    <row r="19" customHeight="1" spans="1:3">
      <c r="A19" s="32">
        <v>50502</v>
      </c>
      <c r="B19" s="160" t="s">
        <v>362</v>
      </c>
      <c r="C19" s="158"/>
    </row>
    <row r="20" customHeight="1" spans="1:3">
      <c r="A20" s="32">
        <v>509</v>
      </c>
      <c r="B20" s="160" t="s">
        <v>363</v>
      </c>
      <c r="C20" s="158">
        <f>SUM(C21:C22)</f>
        <v>10108.8</v>
      </c>
    </row>
    <row r="21" customHeight="1" spans="1:3">
      <c r="A21" s="32">
        <v>50901</v>
      </c>
      <c r="B21" s="157" t="s">
        <v>364</v>
      </c>
      <c r="C21" s="158">
        <v>724</v>
      </c>
    </row>
    <row r="22" customHeight="1" spans="1:3">
      <c r="A22" s="32">
        <v>50905</v>
      </c>
      <c r="B22" s="157" t="s">
        <v>365</v>
      </c>
      <c r="C22" s="158">
        <v>9384.8</v>
      </c>
    </row>
    <row r="23" customHeight="1" spans="1:3">
      <c r="A23" s="162"/>
      <c r="B23" s="163" t="s">
        <v>335</v>
      </c>
      <c r="C23" s="164">
        <f>C5+C9+C17+C20</f>
        <v>132305.5</v>
      </c>
    </row>
  </sheetData>
  <mergeCells count="1">
    <mergeCell ref="A2:C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G13" sqref="G13"/>
    </sheetView>
  </sheetViews>
  <sheetFormatPr defaultColWidth="7" defaultRowHeight="15" outlineLevelCol="3"/>
  <cols>
    <col min="1" max="1" width="20.875" style="4" customWidth="1"/>
    <col min="2" max="2" width="20.5" style="4" customWidth="1"/>
    <col min="3" max="4" width="21.125" style="4" customWidth="1"/>
    <col min="5" max="16384" width="7" style="6"/>
  </cols>
  <sheetData>
    <row r="1" ht="21.75" customHeight="1" spans="1:4">
      <c r="A1" s="7" t="s">
        <v>366</v>
      </c>
      <c r="B1" s="7"/>
      <c r="C1" s="7"/>
      <c r="D1" s="7"/>
    </row>
    <row r="2" ht="70.5" customHeight="1" spans="1:4">
      <c r="A2" s="58" t="s">
        <v>367</v>
      </c>
      <c r="B2" s="59"/>
      <c r="C2" s="59"/>
      <c r="D2" s="59"/>
    </row>
    <row r="3" spans="4:4">
      <c r="D3" s="45" t="s">
        <v>368</v>
      </c>
    </row>
    <row r="4" s="54" customFormat="1" ht="39.75" customHeight="1" spans="1:4">
      <c r="A4" s="60" t="s">
        <v>369</v>
      </c>
      <c r="B4" s="10" t="s">
        <v>370</v>
      </c>
      <c r="C4" s="10" t="s">
        <v>371</v>
      </c>
      <c r="D4" s="60" t="s">
        <v>372</v>
      </c>
    </row>
    <row r="5" ht="39.75" customHeight="1" spans="1:4">
      <c r="A5" s="10" t="s">
        <v>373</v>
      </c>
      <c r="B5" s="145"/>
      <c r="C5" s="146"/>
      <c r="D5" s="147"/>
    </row>
    <row r="6" ht="24" customHeight="1" spans="1:4">
      <c r="A6" s="113" t="s">
        <v>374</v>
      </c>
      <c r="B6" s="113"/>
      <c r="C6" s="113"/>
      <c r="D6" s="113"/>
    </row>
    <row r="7" ht="19.5" customHeight="1"/>
    <row r="8" ht="19.5" customHeight="1"/>
    <row r="9" ht="19.5" customHeight="1"/>
    <row r="10" ht="19.5" customHeight="1" spans="1:4">
      <c r="A10" s="6"/>
      <c r="B10" s="6"/>
      <c r="C10" s="6"/>
      <c r="D10" s="6"/>
    </row>
    <row r="11" ht="19.5" customHeight="1" spans="1:4">
      <c r="A11" s="6"/>
      <c r="B11" s="6"/>
      <c r="C11" s="6"/>
      <c r="D11" s="6"/>
    </row>
    <row r="12" ht="19.5" customHeight="1" spans="1:4">
      <c r="A12" s="6"/>
      <c r="B12" s="6"/>
      <c r="C12" s="6"/>
      <c r="D12" s="6"/>
    </row>
    <row r="13" ht="19.5" customHeight="1" spans="1:4">
      <c r="A13" s="6"/>
      <c r="B13" s="6"/>
      <c r="C13" s="6"/>
      <c r="D13" s="6"/>
    </row>
    <row r="14" ht="19.5" customHeight="1" spans="1:4">
      <c r="A14" s="6"/>
      <c r="B14" s="6"/>
      <c r="C14" s="6"/>
      <c r="D14" s="6"/>
    </row>
    <row r="15" ht="19.5" customHeight="1" spans="1:4">
      <c r="A15" s="6"/>
      <c r="B15" s="6"/>
      <c r="C15" s="6"/>
      <c r="D15" s="6"/>
    </row>
    <row r="16" ht="19.5" customHeight="1" spans="1:4">
      <c r="A16" s="6"/>
      <c r="B16" s="6"/>
      <c r="C16" s="6"/>
      <c r="D16" s="6"/>
    </row>
    <row r="17" ht="19.5" customHeight="1" spans="1:4">
      <c r="A17" s="6"/>
      <c r="B17" s="6"/>
      <c r="C17" s="6"/>
      <c r="D17" s="6"/>
    </row>
    <row r="18" ht="19.5" customHeight="1" spans="1:4">
      <c r="A18" s="6"/>
      <c r="B18" s="6"/>
      <c r="C18" s="6"/>
      <c r="D18" s="6"/>
    </row>
    <row r="19" ht="19.5" customHeight="1" spans="1:4">
      <c r="A19" s="6"/>
      <c r="B19" s="6"/>
      <c r="C19" s="6"/>
      <c r="D19" s="6"/>
    </row>
    <row r="20" ht="19.5" customHeight="1" spans="1:4">
      <c r="A20" s="6"/>
      <c r="B20" s="6"/>
      <c r="C20" s="6"/>
      <c r="D20" s="6"/>
    </row>
    <row r="21" ht="19.5" customHeight="1" spans="1:4">
      <c r="A21" s="6"/>
      <c r="B21" s="6"/>
      <c r="C21" s="6"/>
      <c r="D21" s="6"/>
    </row>
  </sheetData>
  <mergeCells count="2">
    <mergeCell ref="A2:D2"/>
    <mergeCell ref="A6:D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5" sqref="A5"/>
    </sheetView>
  </sheetViews>
  <sheetFormatPr defaultColWidth="0" defaultRowHeight="15.75" outlineLevelRow="5" outlineLevelCol="1"/>
  <cols>
    <col min="1" max="1" width="39.625" style="39" customWidth="1"/>
    <col min="2" max="2" width="37.625" style="138" customWidth="1"/>
    <col min="3" max="3" width="7.875" style="39" customWidth="1"/>
    <col min="4" max="4" width="8.5" style="39" hidden="1" customWidth="1"/>
    <col min="5" max="5" width="7.875" style="39" hidden="1" customWidth="1"/>
    <col min="6" max="250" width="7.875" style="39" customWidth="1"/>
    <col min="251" max="251" width="35.75" style="39" customWidth="1"/>
    <col min="252" max="16384" width="0" style="39" hidden="1"/>
  </cols>
  <sheetData>
    <row r="1" ht="27" customHeight="1" spans="1:2">
      <c r="A1" s="40" t="s">
        <v>375</v>
      </c>
      <c r="B1" s="139"/>
    </row>
    <row r="2" ht="39.95" customHeight="1" spans="1:2">
      <c r="A2" s="140" t="s">
        <v>376</v>
      </c>
      <c r="B2" s="140"/>
    </row>
    <row r="3" s="36" customFormat="1" ht="18.75" customHeight="1" spans="1:2">
      <c r="A3" s="44"/>
      <c r="B3" s="141" t="s">
        <v>368</v>
      </c>
    </row>
    <row r="4" s="37" customFormat="1" ht="53.25" customHeight="1" spans="1:2">
      <c r="A4" s="46" t="s">
        <v>377</v>
      </c>
      <c r="B4" s="47" t="s">
        <v>4</v>
      </c>
    </row>
    <row r="5" ht="25.5" customHeight="1" spans="1:2">
      <c r="A5" s="142" t="s">
        <v>378</v>
      </c>
      <c r="B5" s="143"/>
    </row>
    <row r="6" ht="21.75" customHeight="1" spans="1:2">
      <c r="A6" s="144" t="s">
        <v>379</v>
      </c>
      <c r="B6" s="144"/>
    </row>
  </sheetData>
  <mergeCells count="2">
    <mergeCell ref="A2:B2"/>
    <mergeCell ref="A6:B6"/>
  </mergeCells>
  <printOptions horizontalCentered="1"/>
  <pageMargins left="0.78740157480315" right="0.748031496062992" top="1.18110236220472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G13" sqref="G13"/>
    </sheetView>
  </sheetViews>
  <sheetFormatPr defaultColWidth="9" defaultRowHeight="15.75" outlineLevelCol="1"/>
  <cols>
    <col min="1" max="1" width="40.125" style="22" customWidth="1"/>
    <col min="2" max="2" width="27.875" style="23" customWidth="1"/>
    <col min="3" max="16384" width="9" style="22"/>
  </cols>
  <sheetData>
    <row r="1" ht="26.25" customHeight="1" spans="1:1">
      <c r="A1" s="18" t="s">
        <v>380</v>
      </c>
    </row>
    <row r="2" ht="24.75" customHeight="1" spans="1:2">
      <c r="A2" s="91" t="s">
        <v>381</v>
      </c>
      <c r="B2" s="91"/>
    </row>
    <row r="3" s="18" customFormat="1" ht="24" customHeight="1" spans="1:2">
      <c r="A3" s="92"/>
      <c r="B3" s="93" t="s">
        <v>2</v>
      </c>
    </row>
    <row r="4" s="19" customFormat="1" ht="53.25" customHeight="1" spans="1:2">
      <c r="A4" s="94" t="s">
        <v>3</v>
      </c>
      <c r="B4" s="94" t="s">
        <v>4</v>
      </c>
    </row>
    <row r="5" s="100" customFormat="1" ht="35.25" customHeight="1" spans="1:2">
      <c r="A5" s="136" t="s">
        <v>382</v>
      </c>
      <c r="B5" s="134">
        <v>1800</v>
      </c>
    </row>
    <row r="6" s="100" customFormat="1" ht="35.25" customHeight="1" spans="1:2">
      <c r="A6" s="136" t="s">
        <v>383</v>
      </c>
      <c r="B6" s="134">
        <v>186100</v>
      </c>
    </row>
    <row r="7" s="100" customFormat="1" ht="35.25" customHeight="1" spans="1:2">
      <c r="A7" s="136" t="s">
        <v>384</v>
      </c>
      <c r="B7" s="134">
        <v>3575</v>
      </c>
    </row>
    <row r="8" s="100" customFormat="1" ht="35.25" customHeight="1" spans="1:2">
      <c r="A8" s="136" t="s">
        <v>385</v>
      </c>
      <c r="B8" s="134">
        <v>626</v>
      </c>
    </row>
    <row r="9" s="18" customFormat="1" ht="35.25" customHeight="1" spans="1:2">
      <c r="A9" s="137" t="s">
        <v>386</v>
      </c>
      <c r="B9" s="134">
        <v>400</v>
      </c>
    </row>
    <row r="10" ht="35.25" customHeight="1" spans="1:2">
      <c r="A10" s="136" t="s">
        <v>387</v>
      </c>
      <c r="B10" s="134">
        <v>260</v>
      </c>
    </row>
    <row r="11" ht="35.25" customHeight="1" spans="1:2">
      <c r="A11" s="136" t="s">
        <v>388</v>
      </c>
      <c r="B11" s="134">
        <v>2500</v>
      </c>
    </row>
    <row r="12" ht="35.25" customHeight="1" spans="1:2">
      <c r="A12" s="136" t="s">
        <v>389</v>
      </c>
      <c r="B12" s="134"/>
    </row>
    <row r="13" ht="35.25" customHeight="1" spans="1:2">
      <c r="A13" s="136" t="s">
        <v>390</v>
      </c>
      <c r="B13" s="134"/>
    </row>
    <row r="14" ht="30.75" customHeight="1" spans="1:2">
      <c r="A14" s="136" t="s">
        <v>391</v>
      </c>
      <c r="B14" s="134">
        <v>977</v>
      </c>
    </row>
    <row r="15" ht="30.75" customHeight="1" spans="1:2">
      <c r="A15" s="97" t="s">
        <v>26</v>
      </c>
      <c r="B15" s="135">
        <f>SUM(B5:B14)</f>
        <v>196238</v>
      </c>
    </row>
  </sheetData>
  <mergeCells count="1">
    <mergeCell ref="A2:B2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opLeftCell="A26" workbookViewId="0">
      <selection activeCell="G13" sqref="G13"/>
    </sheetView>
  </sheetViews>
  <sheetFormatPr defaultColWidth="7" defaultRowHeight="15" outlineLevelCol="1"/>
  <cols>
    <col min="1" max="1" width="54.875" style="4" customWidth="1"/>
    <col min="2" max="2" width="29.625" style="5" customWidth="1"/>
    <col min="3" max="16384" width="7" style="6"/>
  </cols>
  <sheetData>
    <row r="1" ht="29.25" customHeight="1" spans="1:1">
      <c r="A1" s="7" t="s">
        <v>392</v>
      </c>
    </row>
    <row r="2" ht="28.5" customHeight="1" spans="1:2">
      <c r="A2" s="91" t="s">
        <v>393</v>
      </c>
      <c r="B2" s="91"/>
    </row>
    <row r="3" s="1" customFormat="1" ht="21.75" customHeight="1" spans="1:2">
      <c r="A3" s="92"/>
      <c r="B3" s="93" t="s">
        <v>2</v>
      </c>
    </row>
    <row r="4" s="1" customFormat="1" ht="27" customHeight="1" spans="1:2">
      <c r="A4" s="101" t="s">
        <v>3</v>
      </c>
      <c r="B4" s="94" t="s">
        <v>4</v>
      </c>
    </row>
    <row r="5" s="4" customFormat="1" ht="27" customHeight="1" spans="1:2">
      <c r="A5" s="131" t="s">
        <v>394</v>
      </c>
      <c r="B5" s="132"/>
    </row>
    <row r="6" s="4" customFormat="1" ht="27" customHeight="1" spans="1:2">
      <c r="A6" s="102" t="s">
        <v>395</v>
      </c>
      <c r="B6" s="133"/>
    </row>
    <row r="7" s="4" customFormat="1" ht="27" customHeight="1" spans="1:2">
      <c r="A7" s="131" t="s">
        <v>396</v>
      </c>
      <c r="B7" s="132">
        <v>43</v>
      </c>
    </row>
    <row r="8" s="4" customFormat="1" ht="27" customHeight="1" spans="1:2">
      <c r="A8" s="102" t="s">
        <v>397</v>
      </c>
      <c r="B8" s="133"/>
    </row>
    <row r="9" s="4" customFormat="1" ht="27" customHeight="1" spans="1:2">
      <c r="A9" s="102" t="s">
        <v>398</v>
      </c>
      <c r="B9" s="133">
        <v>43</v>
      </c>
    </row>
    <row r="10" s="4" customFormat="1" ht="27" customHeight="1" spans="1:2">
      <c r="A10" s="131" t="s">
        <v>399</v>
      </c>
      <c r="B10" s="132">
        <v>1</v>
      </c>
    </row>
    <row r="11" s="4" customFormat="1" ht="27" customHeight="1" spans="1:2">
      <c r="A11" s="102" t="s">
        <v>400</v>
      </c>
      <c r="B11" s="133">
        <v>1</v>
      </c>
    </row>
    <row r="12" s="1" customFormat="1" ht="27" customHeight="1" spans="1:2">
      <c r="A12" s="102" t="s">
        <v>401</v>
      </c>
      <c r="B12" s="133"/>
    </row>
    <row r="13" s="1" customFormat="1" ht="27" customHeight="1" spans="1:2">
      <c r="A13" s="131" t="s">
        <v>402</v>
      </c>
      <c r="B13" s="132">
        <f>B14+B15+B16+B17+B18</f>
        <v>67349</v>
      </c>
    </row>
    <row r="14" ht="27" customHeight="1" spans="1:2">
      <c r="A14" s="102" t="s">
        <v>403</v>
      </c>
      <c r="B14" s="134">
        <v>63148</v>
      </c>
    </row>
    <row r="15" ht="27" customHeight="1" spans="1:2">
      <c r="A15" s="102" t="s">
        <v>404</v>
      </c>
      <c r="B15" s="134">
        <v>3575</v>
      </c>
    </row>
    <row r="16" ht="27" customHeight="1" spans="1:2">
      <c r="A16" s="102" t="s">
        <v>405</v>
      </c>
      <c r="B16" s="134">
        <v>626</v>
      </c>
    </row>
    <row r="17" ht="27" customHeight="1" spans="1:2">
      <c r="A17" s="102" t="s">
        <v>406</v>
      </c>
      <c r="B17" s="134"/>
    </row>
    <row r="18" ht="27" customHeight="1" spans="1:2">
      <c r="A18" s="102" t="s">
        <v>407</v>
      </c>
      <c r="B18" s="134"/>
    </row>
    <row r="19" ht="27" customHeight="1" spans="1:2">
      <c r="A19" s="131" t="s">
        <v>408</v>
      </c>
      <c r="B19" s="132"/>
    </row>
    <row r="20" ht="27" customHeight="1" spans="1:2">
      <c r="A20" s="102" t="s">
        <v>409</v>
      </c>
      <c r="B20" s="133"/>
    </row>
    <row r="21" ht="27" customHeight="1" spans="1:2">
      <c r="A21" s="102" t="s">
        <v>410</v>
      </c>
      <c r="B21" s="133"/>
    </row>
    <row r="22" ht="27" customHeight="1" spans="1:2">
      <c r="A22" s="102" t="s">
        <v>411</v>
      </c>
      <c r="B22" s="133"/>
    </row>
    <row r="23" ht="27" customHeight="1" spans="1:2">
      <c r="A23" s="102" t="s">
        <v>412</v>
      </c>
      <c r="B23" s="133"/>
    </row>
    <row r="24" ht="27" customHeight="1" spans="1:2">
      <c r="A24" s="131" t="s">
        <v>413</v>
      </c>
      <c r="B24" s="132"/>
    </row>
    <row r="25" ht="27" customHeight="1" spans="1:2">
      <c r="A25" s="102" t="s">
        <v>414</v>
      </c>
      <c r="B25" s="133"/>
    </row>
    <row r="26" ht="27" customHeight="1" spans="1:2">
      <c r="A26" s="102" t="s">
        <v>415</v>
      </c>
      <c r="B26" s="133"/>
    </row>
    <row r="27" ht="27" customHeight="1" spans="1:2">
      <c r="A27" s="102" t="s">
        <v>416</v>
      </c>
      <c r="B27" s="133"/>
    </row>
    <row r="28" ht="27" customHeight="1" spans="1:2">
      <c r="A28" s="102" t="s">
        <v>417</v>
      </c>
      <c r="B28" s="133"/>
    </row>
    <row r="29" ht="27" customHeight="1" spans="1:2">
      <c r="A29" s="131" t="s">
        <v>418</v>
      </c>
      <c r="B29" s="132"/>
    </row>
    <row r="30" ht="27" customHeight="1" spans="1:2">
      <c r="A30" s="102" t="s">
        <v>419</v>
      </c>
      <c r="B30" s="133"/>
    </row>
    <row r="31" ht="27" customHeight="1" spans="1:2">
      <c r="A31" s="131" t="s">
        <v>420</v>
      </c>
      <c r="B31" s="132"/>
    </row>
    <row r="32" ht="27" customHeight="1" spans="1:2">
      <c r="A32" s="102" t="s">
        <v>421</v>
      </c>
      <c r="B32" s="133"/>
    </row>
    <row r="33" ht="27" customHeight="1" spans="1:2">
      <c r="A33" s="131" t="s">
        <v>422</v>
      </c>
      <c r="B33" s="132">
        <v>28660</v>
      </c>
    </row>
    <row r="34" ht="27" customHeight="1" spans="1:2">
      <c r="A34" s="102" t="s">
        <v>423</v>
      </c>
      <c r="B34" s="133">
        <v>28660</v>
      </c>
    </row>
    <row r="35" ht="27" customHeight="1" spans="1:2">
      <c r="A35" s="131" t="s">
        <v>424</v>
      </c>
      <c r="B35" s="132">
        <v>9900</v>
      </c>
    </row>
    <row r="36" ht="27" customHeight="1" spans="1:2">
      <c r="A36" s="102" t="s">
        <v>425</v>
      </c>
      <c r="B36" s="133">
        <v>9900</v>
      </c>
    </row>
    <row r="37" ht="27" customHeight="1" spans="1:2">
      <c r="A37" s="131" t="s">
        <v>426</v>
      </c>
      <c r="B37" s="132">
        <v>110</v>
      </c>
    </row>
    <row r="38" ht="27" customHeight="1" spans="1:2">
      <c r="A38" s="102" t="s">
        <v>427</v>
      </c>
      <c r="B38" s="133">
        <v>110</v>
      </c>
    </row>
    <row r="39" ht="27" customHeight="1" spans="1:2">
      <c r="A39" s="131" t="s">
        <v>428</v>
      </c>
      <c r="B39" s="132">
        <v>44493</v>
      </c>
    </row>
    <row r="40" ht="27" customHeight="1" spans="1:2">
      <c r="A40" s="102" t="s">
        <v>429</v>
      </c>
      <c r="B40" s="134">
        <v>42598</v>
      </c>
    </row>
    <row r="41" ht="27" customHeight="1" spans="1:2">
      <c r="A41" s="102" t="s">
        <v>430</v>
      </c>
      <c r="B41" s="134">
        <v>1895</v>
      </c>
    </row>
    <row r="42" ht="27" customHeight="1" spans="1:2">
      <c r="A42" s="131" t="s">
        <v>431</v>
      </c>
      <c r="B42" s="135">
        <v>89198</v>
      </c>
    </row>
    <row r="43" ht="27" customHeight="1" spans="1:2">
      <c r="A43" s="97" t="s">
        <v>26</v>
      </c>
      <c r="B43" s="132">
        <f>B7+B10+B13+B33+B35+B37+B39+B42</f>
        <v>239754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topLeftCell="A10" workbookViewId="0">
      <selection activeCell="B13" sqref="B13"/>
    </sheetView>
  </sheetViews>
  <sheetFormatPr defaultColWidth="7" defaultRowHeight="15" outlineLevelCol="2"/>
  <cols>
    <col min="1" max="1" width="14.375" style="4" customWidth="1"/>
    <col min="2" max="2" width="61.625" style="1" customWidth="1"/>
    <col min="3" max="3" width="13" style="5" customWidth="1"/>
    <col min="4" max="16384" width="7" style="6"/>
  </cols>
  <sheetData>
    <row r="1" ht="20.25" customHeight="1" spans="1:1">
      <c r="A1" s="7" t="s">
        <v>432</v>
      </c>
    </row>
    <row r="2" ht="22.5" spans="1:3">
      <c r="A2" s="8" t="s">
        <v>433</v>
      </c>
      <c r="B2" s="76"/>
      <c r="C2" s="77"/>
    </row>
    <row r="3" s="1" customFormat="1" ht="21" customHeight="1" spans="1:3">
      <c r="A3" s="4"/>
      <c r="C3" s="9" t="s">
        <v>55</v>
      </c>
    </row>
    <row r="4" s="114" customFormat="1" ht="28.5" customHeight="1" spans="1:3">
      <c r="A4" s="60" t="s">
        <v>434</v>
      </c>
      <c r="B4" s="117" t="s">
        <v>3</v>
      </c>
      <c r="C4" s="118" t="s">
        <v>4</v>
      </c>
    </row>
    <row r="5" s="114" customFormat="1" ht="28.5" customHeight="1" spans="1:3">
      <c r="A5" s="119">
        <v>207</v>
      </c>
      <c r="B5" s="102" t="s">
        <v>435</v>
      </c>
      <c r="C5" s="120">
        <v>43</v>
      </c>
    </row>
    <row r="6" s="114" customFormat="1" ht="28.5" customHeight="1" spans="1:3">
      <c r="A6" s="119">
        <v>20710</v>
      </c>
      <c r="B6" s="121" t="s">
        <v>436</v>
      </c>
      <c r="C6" s="120">
        <v>43</v>
      </c>
    </row>
    <row r="7" s="114" customFormat="1" ht="28.5" customHeight="1" spans="1:3">
      <c r="A7" s="119">
        <v>2071099</v>
      </c>
      <c r="B7" s="121" t="s">
        <v>437</v>
      </c>
      <c r="C7" s="120">
        <v>43</v>
      </c>
    </row>
    <row r="8" s="114" customFormat="1" ht="28.5" customHeight="1" spans="1:3">
      <c r="A8" s="119">
        <v>208</v>
      </c>
      <c r="B8" s="121" t="s">
        <v>438</v>
      </c>
      <c r="C8" s="120">
        <v>1</v>
      </c>
    </row>
    <row r="9" s="114" customFormat="1" ht="28.5" customHeight="1" spans="1:3">
      <c r="A9" s="119">
        <v>20822</v>
      </c>
      <c r="B9" s="121" t="s">
        <v>439</v>
      </c>
      <c r="C9" s="120">
        <v>1</v>
      </c>
    </row>
    <row r="10" s="114" customFormat="1" ht="28.5" customHeight="1" spans="1:3">
      <c r="A10" s="122">
        <v>2082201</v>
      </c>
      <c r="B10" s="122" t="s">
        <v>440</v>
      </c>
      <c r="C10" s="120">
        <v>1</v>
      </c>
    </row>
    <row r="11" s="114" customFormat="1" ht="28.5" customHeight="1" spans="1:3">
      <c r="A11" s="119">
        <v>212</v>
      </c>
      <c r="B11" s="121" t="s">
        <v>441</v>
      </c>
      <c r="C11" s="120">
        <f>C12+C19+C21</f>
        <v>67349</v>
      </c>
    </row>
    <row r="12" s="114" customFormat="1" ht="28.5" customHeight="1" spans="1:3">
      <c r="A12" s="119">
        <v>21208</v>
      </c>
      <c r="B12" s="121" t="s">
        <v>442</v>
      </c>
      <c r="C12" s="123">
        <v>63148</v>
      </c>
    </row>
    <row r="13" s="114" customFormat="1" ht="28.5" customHeight="1" spans="1:3">
      <c r="A13" s="122">
        <v>2120801</v>
      </c>
      <c r="B13" s="122" t="s">
        <v>443</v>
      </c>
      <c r="C13" s="124"/>
    </row>
    <row r="14" s="114" customFormat="1" ht="28.5" customHeight="1" spans="1:3">
      <c r="A14" s="122">
        <v>2120803</v>
      </c>
      <c r="B14" s="125" t="s">
        <v>444</v>
      </c>
      <c r="C14" s="124"/>
    </row>
    <row r="15" s="114" customFormat="1" ht="28.5" customHeight="1" spans="1:3">
      <c r="A15" s="122">
        <v>2120804</v>
      </c>
      <c r="B15" s="125" t="s">
        <v>445</v>
      </c>
      <c r="C15" s="124"/>
    </row>
    <row r="16" s="114" customFormat="1" ht="28.5" customHeight="1" spans="1:3">
      <c r="A16" s="122">
        <v>2120805</v>
      </c>
      <c r="B16" s="125" t="s">
        <v>446</v>
      </c>
      <c r="C16" s="124"/>
    </row>
    <row r="17" s="114" customFormat="1" ht="28.5" customHeight="1" spans="1:3">
      <c r="A17" s="122">
        <v>2120806</v>
      </c>
      <c r="B17" s="122" t="s">
        <v>447</v>
      </c>
      <c r="C17" s="124"/>
    </row>
    <row r="18" s="114" customFormat="1" ht="28.5" customHeight="1" spans="1:3">
      <c r="A18" s="122">
        <v>2120899</v>
      </c>
      <c r="B18" s="122" t="s">
        <v>448</v>
      </c>
      <c r="C18" s="124"/>
    </row>
    <row r="19" s="114" customFormat="1" ht="28.5" customHeight="1" spans="1:3">
      <c r="A19" s="119">
        <v>21210</v>
      </c>
      <c r="B19" s="121" t="s">
        <v>449</v>
      </c>
      <c r="C19" s="123">
        <v>3575</v>
      </c>
    </row>
    <row r="20" s="114" customFormat="1" ht="28.5" customHeight="1" spans="1:3">
      <c r="A20" s="126">
        <v>2121001</v>
      </c>
      <c r="B20" s="126" t="s">
        <v>443</v>
      </c>
      <c r="C20" s="123">
        <v>3575</v>
      </c>
    </row>
    <row r="21" s="114" customFormat="1" ht="28.5" customHeight="1" spans="1:3">
      <c r="A21" s="119">
        <v>21211</v>
      </c>
      <c r="B21" s="121" t="s">
        <v>450</v>
      </c>
      <c r="C21" s="123">
        <v>626</v>
      </c>
    </row>
    <row r="22" s="115" customFormat="1" ht="28.5" customHeight="1" spans="1:3">
      <c r="A22" s="119">
        <v>229</v>
      </c>
      <c r="B22" s="121" t="s">
        <v>451</v>
      </c>
      <c r="C22" s="123">
        <v>44493</v>
      </c>
    </row>
    <row r="23" s="116" customFormat="1" ht="28.5" customHeight="1" spans="1:3">
      <c r="A23" s="119">
        <v>22904</v>
      </c>
      <c r="B23" s="121" t="s">
        <v>452</v>
      </c>
      <c r="C23" s="123">
        <v>42598</v>
      </c>
    </row>
    <row r="24" s="116" customFormat="1" ht="28.5" customHeight="1" spans="1:3">
      <c r="A24" s="119">
        <v>2290402</v>
      </c>
      <c r="B24" s="121" t="s">
        <v>453</v>
      </c>
      <c r="C24" s="127">
        <v>42598</v>
      </c>
    </row>
    <row r="25" s="116" customFormat="1" ht="28.5" customHeight="1" spans="1:3">
      <c r="A25" s="119">
        <v>22960</v>
      </c>
      <c r="B25" s="121" t="s">
        <v>454</v>
      </c>
      <c r="C25" s="123">
        <v>1895</v>
      </c>
    </row>
    <row r="26" s="116" customFormat="1" ht="28.5" customHeight="1" spans="1:3">
      <c r="A26" s="119">
        <v>2296002</v>
      </c>
      <c r="B26" s="121" t="s">
        <v>455</v>
      </c>
      <c r="C26" s="127"/>
    </row>
    <row r="27" s="116" customFormat="1" ht="28.5" customHeight="1" spans="1:3">
      <c r="A27" s="119">
        <v>2296003</v>
      </c>
      <c r="B27" s="121" t="s">
        <v>456</v>
      </c>
      <c r="C27" s="127"/>
    </row>
    <row r="28" s="116" customFormat="1" ht="28.5" customHeight="1" spans="1:3">
      <c r="A28" s="119">
        <v>2296006</v>
      </c>
      <c r="B28" s="121" t="s">
        <v>457</v>
      </c>
      <c r="C28" s="127"/>
    </row>
    <row r="29" s="116" customFormat="1" ht="28.5" customHeight="1" spans="1:3">
      <c r="A29" s="119">
        <v>2296013</v>
      </c>
      <c r="B29" s="121" t="s">
        <v>458</v>
      </c>
      <c r="C29" s="127"/>
    </row>
    <row r="30" s="116" customFormat="1" ht="28.5" customHeight="1" spans="1:3">
      <c r="A30" s="119">
        <v>232</v>
      </c>
      <c r="B30" s="128" t="s">
        <v>459</v>
      </c>
      <c r="C30" s="127">
        <v>9900</v>
      </c>
    </row>
    <row r="31" s="116" customFormat="1" ht="28.5" customHeight="1" spans="1:3">
      <c r="A31" s="119">
        <v>23204</v>
      </c>
      <c r="B31" s="128" t="s">
        <v>460</v>
      </c>
      <c r="C31" s="127">
        <v>9900</v>
      </c>
    </row>
    <row r="32" s="116" customFormat="1" ht="28.5" customHeight="1" spans="1:3">
      <c r="A32" s="119">
        <v>2320411</v>
      </c>
      <c r="B32" s="128" t="s">
        <v>461</v>
      </c>
      <c r="C32" s="127">
        <v>9900</v>
      </c>
    </row>
    <row r="33" s="116" customFormat="1" ht="28.5" customHeight="1" spans="1:3">
      <c r="A33" s="119">
        <v>233</v>
      </c>
      <c r="B33" s="128" t="s">
        <v>462</v>
      </c>
      <c r="C33" s="127">
        <v>110</v>
      </c>
    </row>
    <row r="34" s="116" customFormat="1" ht="28.5" customHeight="1" spans="1:3">
      <c r="A34" s="119">
        <v>23304</v>
      </c>
      <c r="B34" s="128" t="s">
        <v>463</v>
      </c>
      <c r="C34" s="127">
        <v>110</v>
      </c>
    </row>
    <row r="35" s="116" customFormat="1" ht="28.5" customHeight="1" spans="1:3">
      <c r="A35" s="119">
        <v>2330411</v>
      </c>
      <c r="B35" s="128" t="s">
        <v>464</v>
      </c>
      <c r="C35" s="127">
        <v>110</v>
      </c>
    </row>
    <row r="36" s="116" customFormat="1" ht="28.5" customHeight="1" spans="1:3">
      <c r="A36" s="119"/>
      <c r="B36" s="129" t="s">
        <v>26</v>
      </c>
      <c r="C36" s="130">
        <f>C5+C8+C11+C22+C30+C33</f>
        <v>121896</v>
      </c>
    </row>
    <row r="37" ht="19.5" customHeight="1"/>
    <row r="38" ht="19.5" customHeight="1"/>
    <row r="39" ht="19.5" customHeight="1"/>
    <row r="40" ht="19.5" customHeight="1"/>
    <row r="41" ht="19.5" customHeight="1"/>
  </sheetData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你渴望力量吗？</cp:lastModifiedBy>
  <dcterms:created xsi:type="dcterms:W3CDTF">2006-09-16T00:00:00Z</dcterms:created>
  <cp:lastPrinted>2017-03-29T08:02:00Z</cp:lastPrinted>
  <dcterms:modified xsi:type="dcterms:W3CDTF">2024-11-25T01:37:14Z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A4DF932E3E9D4F9AB7F613F234BB99D6</vt:lpwstr>
  </property>
  <property fmtid="{D5CDD505-2E9C-101B-9397-08002B2CF9AE}" pid="3" name="KSOProductBuildVer">
    <vt:lpwstr>2052-12.1.0.18912</vt:lpwstr>
  </property>
</Properties>
</file>